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defaultThemeVersion="124226"/>
  <mc:AlternateContent xmlns:mc="http://schemas.openxmlformats.org/markup-compatibility/2006">
    <mc:Choice Requires="x15">
      <x15ac:absPath xmlns:x15ac="http://schemas.microsoft.com/office/spreadsheetml/2010/11/ac" url="T:\Education\Vehicle Challenge\NFPA FPVC 22-23\Components and Suppliers\SunSource\"/>
    </mc:Choice>
  </mc:AlternateContent>
  <xr:revisionPtr revIDLastSave="0" documentId="13_ncr:1_{7F0801BE-02A1-494F-B1A9-9095C9A22A55}" xr6:coauthVersionLast="47" xr6:coauthVersionMax="47" xr10:uidLastSave="{00000000-0000-0000-0000-000000000000}"/>
  <bookViews>
    <workbookView xWindow="40920" yWindow="-120" windowWidth="29040" windowHeight="15840" activeTab="2" xr2:uid="{00000000-000D-0000-FFFF-FFFF00000000}"/>
  </bookViews>
  <sheets>
    <sheet name="Order Form" sheetId="14" r:id="rId1"/>
    <sheet name="Product Specification" sheetId="9" r:id="rId2"/>
    <sheet name="Product Information" sheetId="12" r:id="rId3"/>
  </sheets>
  <definedNames>
    <definedName name="_xlnm.Print_Titles" localSheetId="0">'Order Form'!$30:$30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3" i="14" l="1"/>
  <c r="G53" i="14"/>
  <c r="G96" i="14"/>
  <c r="L96" i="14" s="1"/>
  <c r="L45" i="14"/>
  <c r="L46" i="14"/>
  <c r="L47" i="14"/>
  <c r="L58" i="14"/>
  <c r="L59" i="14"/>
  <c r="L72" i="14"/>
  <c r="L73" i="14"/>
  <c r="L76" i="14"/>
  <c r="L78" i="14"/>
  <c r="L80" i="14"/>
  <c r="L81" i="14"/>
  <c r="L93" i="14"/>
  <c r="L94" i="14"/>
  <c r="L32" i="14"/>
  <c r="L31" i="14"/>
  <c r="G73" i="14"/>
  <c r="G33" i="14"/>
  <c r="L33" i="14" s="1"/>
  <c r="G78" i="14"/>
  <c r="G59" i="14"/>
  <c r="G58" i="14"/>
  <c r="G34" i="14"/>
  <c r="L34" i="14" s="1"/>
  <c r="G35" i="14"/>
  <c r="L35" i="14" s="1"/>
  <c r="G36" i="14"/>
  <c r="L36" i="14" s="1"/>
  <c r="G37" i="14"/>
  <c r="L37" i="14" s="1"/>
  <c r="G38" i="14"/>
  <c r="L38" i="14" s="1"/>
  <c r="G39" i="14"/>
  <c r="L39" i="14" s="1"/>
  <c r="G40" i="14"/>
  <c r="L40" i="14" s="1"/>
  <c r="G41" i="14"/>
  <c r="G42" i="14"/>
  <c r="L42" i="14" s="1"/>
  <c r="G43" i="14"/>
  <c r="L43" i="14" s="1"/>
  <c r="G44" i="14"/>
  <c r="L44" i="14" s="1"/>
  <c r="G45" i="14"/>
  <c r="G46" i="14"/>
  <c r="G47" i="14"/>
  <c r="G48" i="14"/>
  <c r="L48" i="14" s="1"/>
  <c r="G49" i="14"/>
  <c r="L49" i="14" s="1"/>
  <c r="G76" i="14"/>
  <c r="G77" i="14"/>
  <c r="L77" i="14" s="1"/>
  <c r="G79" i="14"/>
  <c r="L79" i="14" s="1"/>
  <c r="G95" i="14"/>
  <c r="L95" i="14" s="1"/>
  <c r="G72" i="14"/>
  <c r="G94" i="14"/>
  <c r="M53" i="14" l="1"/>
  <c r="M72" i="14"/>
  <c r="L41" i="14"/>
  <c r="M41" i="14" s="1"/>
  <c r="M78" i="14"/>
  <c r="M33" i="14"/>
  <c r="M73" i="14"/>
  <c r="M59" i="14"/>
  <c r="M58" i="14"/>
  <c r="M96" i="14"/>
  <c r="M42" i="14"/>
  <c r="M94" i="14"/>
  <c r="M95" i="14"/>
  <c r="G81" i="14"/>
  <c r="G80" i="14"/>
  <c r="G31" i="14"/>
  <c r="G32" i="14"/>
  <c r="G93" i="14"/>
  <c r="M93" i="14" s="1"/>
  <c r="G69" i="14"/>
  <c r="L69" i="14" s="1"/>
  <c r="G70" i="14"/>
  <c r="L70" i="14" s="1"/>
  <c r="G66" i="14"/>
  <c r="L66" i="14" s="1"/>
  <c r="G67" i="14"/>
  <c r="L67" i="14" s="1"/>
  <c r="G63" i="14"/>
  <c r="L63" i="14" s="1"/>
  <c r="G65" i="14"/>
  <c r="L65" i="14" s="1"/>
  <c r="G71" i="14"/>
  <c r="L71" i="14" s="1"/>
  <c r="G68" i="14"/>
  <c r="L68" i="14" s="1"/>
  <c r="G64" i="14"/>
  <c r="L64" i="14" s="1"/>
  <c r="G62" i="14"/>
  <c r="L62" i="14" s="1"/>
  <c r="G61" i="14"/>
  <c r="L61" i="14" s="1"/>
  <c r="G60" i="14"/>
  <c r="L60" i="14" s="1"/>
  <c r="G92" i="14"/>
  <c r="L92" i="14" s="1"/>
  <c r="G91" i="14"/>
  <c r="L91" i="14" s="1"/>
  <c r="G90" i="14"/>
  <c r="L90" i="14" s="1"/>
  <c r="G87" i="14"/>
  <c r="L87" i="14" s="1"/>
  <c r="G86" i="14"/>
  <c r="L86" i="14" s="1"/>
  <c r="G88" i="14"/>
  <c r="G89" i="14"/>
  <c r="G85" i="14"/>
  <c r="L85" i="14" s="1"/>
  <c r="G84" i="14"/>
  <c r="L84" i="14" s="1"/>
  <c r="G83" i="14"/>
  <c r="L83" i="14" s="1"/>
  <c r="G82" i="14"/>
  <c r="L82" i="14" s="1"/>
  <c r="G75" i="14"/>
  <c r="G74" i="14"/>
  <c r="G54" i="14"/>
  <c r="L54" i="14" s="1"/>
  <c r="G57" i="14"/>
  <c r="L57" i="14" s="1"/>
  <c r="G55" i="14"/>
  <c r="L55" i="14" s="1"/>
  <c r="G56" i="14"/>
  <c r="L56" i="14" s="1"/>
  <c r="G52" i="14"/>
  <c r="L52" i="14" s="1"/>
  <c r="G50" i="14"/>
  <c r="L50" i="14" s="1"/>
  <c r="G51" i="14"/>
  <c r="L51" i="14" s="1"/>
  <c r="M76" i="14" l="1"/>
  <c r="M64" i="14"/>
  <c r="L75" i="14"/>
  <c r="M62" i="14"/>
  <c r="L88" i="14"/>
  <c r="M67" i="14"/>
  <c r="L74" i="14"/>
  <c r="L89" i="14"/>
  <c r="M55" i="14"/>
  <c r="M40" i="14"/>
  <c r="M39" i="14"/>
  <c r="M91" i="14"/>
  <c r="M92" i="14"/>
  <c r="M86" i="14"/>
  <c r="M90" i="14"/>
  <c r="M45" i="14"/>
  <c r="M52" i="14"/>
  <c r="M65" i="14"/>
  <c r="M38" i="14"/>
  <c r="M46" i="14"/>
  <c r="M54" i="14"/>
  <c r="M32" i="14"/>
  <c r="M82" i="14"/>
  <c r="M84" i="14"/>
  <c r="M87" i="14"/>
  <c r="M85" i="14"/>
  <c r="M48" i="14"/>
  <c r="M37" i="14"/>
  <c r="M49" i="14"/>
  <c r="M36" i="14"/>
  <c r="M43" i="14"/>
  <c r="M50" i="14"/>
  <c r="M61" i="14"/>
  <c r="M35" i="14"/>
  <c r="M80" i="14"/>
  <c r="M44" i="14"/>
  <c r="M47" i="14"/>
  <c r="M51" i="14"/>
  <c r="M83" i="14"/>
  <c r="M81" i="14"/>
  <c r="M79" i="14"/>
  <c r="M34" i="14"/>
  <c r="M77" i="14"/>
  <c r="M31" i="14"/>
  <c r="M88" i="14" l="1"/>
  <c r="M75" i="14"/>
  <c r="M89" i="14"/>
  <c r="M74" i="14"/>
  <c r="M56" i="14"/>
  <c r="M57" i="14"/>
  <c r="M63" i="14"/>
  <c r="M71" i="14"/>
  <c r="M66" i="14"/>
  <c r="M60" i="14"/>
  <c r="M70" i="14" l="1"/>
  <c r="M68" i="14" l="1"/>
  <c r="M69" i="14"/>
  <c r="H23" i="14" l="1"/>
  <c r="H24" i="14" l="1"/>
  <c r="H25" i="14" s="1"/>
  <c r="H27"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McCarthy, Jeff</author>
  </authors>
  <commentList>
    <comment ref="D93" authorId="0" shapeId="0" xr:uid="{D8583099-787A-4588-B13B-0E3FED8DC9D1}">
      <text>
        <r>
          <rPr>
            <b/>
            <sz val="9"/>
            <color indexed="81"/>
            <rFont val="Tahoma"/>
            <family val="2"/>
          </rPr>
          <t>Order at least one connector to install at the accumulator for testing during the competition by a judge. Use either -4 or -6 as needed.</t>
        </r>
        <r>
          <rPr>
            <sz val="9"/>
            <color indexed="81"/>
            <rFont val="Tahoma"/>
            <family val="2"/>
          </rPr>
          <t xml:space="preserve">
</t>
        </r>
      </text>
    </comment>
  </commentList>
</comments>
</file>

<file path=xl/sharedStrings.xml><?xml version="1.0" encoding="utf-8"?>
<sst xmlns="http://schemas.openxmlformats.org/spreadsheetml/2006/main" count="621" uniqueCount="345">
  <si>
    <t>MPV1-10-K-0</t>
  </si>
  <si>
    <t>SV3-10-C-0-00</t>
  </si>
  <si>
    <t>SV3-10-0-0-00</t>
  </si>
  <si>
    <t>PSV7-10-S-0-18</t>
  </si>
  <si>
    <t>SBV1-10-C-0-00</t>
  </si>
  <si>
    <t>Doering</t>
  </si>
  <si>
    <t>241016</t>
  </si>
  <si>
    <t>PRV1-10-S-0-6</t>
  </si>
  <si>
    <t>02-179226</t>
  </si>
  <si>
    <t>Manufacturer</t>
  </si>
  <si>
    <t>SV1-10-3-0-00</t>
  </si>
  <si>
    <t>SV1-10-4-0-00</t>
  </si>
  <si>
    <t>RV10-10-S-0-5</t>
  </si>
  <si>
    <t>B10-3-A6T</t>
  </si>
  <si>
    <t>SV9-10N-E-0-0-00</t>
  </si>
  <si>
    <t>SV9-10N-F-0-0-00</t>
  </si>
  <si>
    <t>02-160731</t>
  </si>
  <si>
    <t>SPC2-8-P-0-15</t>
  </si>
  <si>
    <t>VC10-3</t>
  </si>
  <si>
    <t>VC10-2</t>
  </si>
  <si>
    <t>VC10-4</t>
  </si>
  <si>
    <t xml:space="preserve">VC10-3 </t>
  </si>
  <si>
    <t xml:space="preserve">VC10-4 </t>
  </si>
  <si>
    <t>VC08-3</t>
  </si>
  <si>
    <t>VC08-2</t>
  </si>
  <si>
    <t>300AA00121A</t>
  </si>
  <si>
    <t>300AA00081A</t>
  </si>
  <si>
    <t>300AA00001A</t>
  </si>
  <si>
    <t>Argo-Hytos</t>
  </si>
  <si>
    <t>Eaton</t>
  </si>
  <si>
    <t>ESV1-8-0-0-00</t>
  </si>
  <si>
    <t>ESV1-8-C-0-00</t>
  </si>
  <si>
    <t>DSV2-8-B-0</t>
  </si>
  <si>
    <t>02-160742</t>
  </si>
  <si>
    <t>SBV11-10-0-0-00</t>
  </si>
  <si>
    <t>RV1-10-S-0-30</t>
  </si>
  <si>
    <t>Parker</t>
  </si>
  <si>
    <t>Part Number</t>
  </si>
  <si>
    <t>CV3-8-P-0-004</t>
  </si>
  <si>
    <t>NV1-8-S-0</t>
  </si>
  <si>
    <t>FCV7-10-S-0-NV</t>
  </si>
  <si>
    <t>FCV7-10-S-0-FF</t>
  </si>
  <si>
    <t>FAR1-10-S-0</t>
  </si>
  <si>
    <t>876704</t>
  </si>
  <si>
    <t>20591-16</t>
  </si>
  <si>
    <t>Bucher</t>
  </si>
  <si>
    <t>SR1P2-A2/H12-B</t>
  </si>
  <si>
    <t>SR1P2-A2/H21-B</t>
  </si>
  <si>
    <t>C19B-01200E1-6,5NBP</t>
  </si>
  <si>
    <t>SP6H-B3/H-B</t>
  </si>
  <si>
    <t>CMHP-10-N-2-0</t>
  </si>
  <si>
    <t xml:space="preserve">Check, 1 to 2  </t>
  </si>
  <si>
    <t>Check, Pilot to open Single Free flow 2-3</t>
  </si>
  <si>
    <t xml:space="preserve">Coil Spacer, 10 size  </t>
  </si>
  <si>
    <t xml:space="preserve">Flow Control, Needle Valve  </t>
  </si>
  <si>
    <t xml:space="preserve">Flow Control, Needle Valve Free Flow 1-2 </t>
  </si>
  <si>
    <t>Solenoid, 2 pos. 3 way Spool 1-2/1-3</t>
  </si>
  <si>
    <t>Solenoid, 2 pos. 4 way Spool 3-2,4-1</t>
  </si>
  <si>
    <t>Solenoid, 2 pos. 2 way Uni-poppet Normally Open</t>
  </si>
  <si>
    <t>Flow Control, Compensated</t>
  </si>
  <si>
    <t>Manual, 2 pos. 2 way, normally closed</t>
  </si>
  <si>
    <t>Proportional, Throttle. Normally Closed</t>
  </si>
  <si>
    <t>Proportional, Throttle, Normally Open</t>
  </si>
  <si>
    <t>Pump, Lever Operated, Pull to pump, .601 CID</t>
  </si>
  <si>
    <t>Pump, Lever Operated, Push to pump, .601 CID</t>
  </si>
  <si>
    <t>Pump, Lever Operated, Push to pump, .25 CID</t>
  </si>
  <si>
    <t>Reducing/relieving valve, direct acting</t>
  </si>
  <si>
    <t>Relief, Direct Acting</t>
  </si>
  <si>
    <t>Relief, Direct Acting, low pressure</t>
  </si>
  <si>
    <t>Sequence, Direct Acting</t>
  </si>
  <si>
    <t xml:space="preserve">Shuttle, High side, Ball type </t>
  </si>
  <si>
    <t>Solenoid, 2 pos. 2 way uni-poppet, normally Closed</t>
  </si>
  <si>
    <t>Solenoid, 2 pos. 2 way Bi-poppet, normally Closed</t>
  </si>
  <si>
    <t>Solenoid, 2 pos. 2 way Bi-poppet, normally Open</t>
  </si>
  <si>
    <t>Solenoid, 3 pos. 4 way, motor spool (A-B-T in neutral)</t>
  </si>
  <si>
    <t>Solenoid, 3 pos. 4 way, (all ports blocked in neutral)</t>
  </si>
  <si>
    <t>Description</t>
  </si>
  <si>
    <t>Cavity (for line body)</t>
  </si>
  <si>
    <t>Handle</t>
  </si>
  <si>
    <t>Coil, 12VDC DIN type S</t>
  </si>
  <si>
    <t>Coil, 12VDC DIN type J</t>
  </si>
  <si>
    <t>Coil, 12VDC DIN type H</t>
  </si>
  <si>
    <t>Coil, 12VDC DIN type J + coil spacer</t>
  </si>
  <si>
    <t>Required Item Part Number(s)</t>
  </si>
  <si>
    <t xml:space="preserve">Line Body, VC08-2, Aluminum SAE -6 </t>
  </si>
  <si>
    <t xml:space="preserve">Line Body, VC08-3, Aluminum SAE -6 </t>
  </si>
  <si>
    <t xml:space="preserve">Line Body, VC10-3, Aluminum SAE -6 </t>
  </si>
  <si>
    <t xml:space="preserve">Line Body, VC10-2, Aluminum SAE -6 </t>
  </si>
  <si>
    <t xml:space="preserve">Line Body, VC10-4, Aluminum SAE -6 </t>
  </si>
  <si>
    <t>Install in Line Body Part Number:</t>
  </si>
  <si>
    <t>Required Item Name(s)</t>
  </si>
  <si>
    <t>Coil, 12VDC DIN , S type</t>
  </si>
  <si>
    <t>(2 each) 300AA00081A + (1 each) 02-179226</t>
  </si>
  <si>
    <t>Coil, 12VDC DIN , J type</t>
  </si>
  <si>
    <t>Coil, 12VDC DIN , H type</t>
  </si>
  <si>
    <t>Pump Handle, Doering</t>
  </si>
  <si>
    <t>Pump Handle, Bucher</t>
  </si>
  <si>
    <t>Value</t>
  </si>
  <si>
    <t>Quantity Requested</t>
  </si>
  <si>
    <t>Extended Value</t>
  </si>
  <si>
    <t>Accumulator, 1 pint, SAE -12 port</t>
  </si>
  <si>
    <t>Accumulators Inc</t>
  </si>
  <si>
    <t>Accumulator, 1 quart, SAE -12 port</t>
  </si>
  <si>
    <t>A1QT3100-3</t>
  </si>
  <si>
    <t>Accumulator, 1 gallon, SAE -20 port</t>
  </si>
  <si>
    <t>A13100-3</t>
  </si>
  <si>
    <t>Accumulator, 1.5 gallon, SAE -24 port</t>
  </si>
  <si>
    <t>A1.53100-3</t>
  </si>
  <si>
    <t>A1PT31003</t>
  </si>
  <si>
    <t>26703-DAA</t>
  </si>
  <si>
    <t>26003-RZJ</t>
  </si>
  <si>
    <t>26001-RZJ</t>
  </si>
  <si>
    <t>26001-LZJ</t>
  </si>
  <si>
    <t>26701-RSC</t>
  </si>
  <si>
    <t>26003-LZJ</t>
  </si>
  <si>
    <t>26002-RZJ</t>
  </si>
  <si>
    <t>Updated</t>
  </si>
  <si>
    <t>For product related questions:</t>
  </si>
  <si>
    <t>Jeff McCarthy</t>
  </si>
  <si>
    <t>952-563-1797</t>
  </si>
  <si>
    <t>To place an order, email this form to:</t>
  </si>
  <si>
    <t>876700</t>
  </si>
  <si>
    <t>Line Body Required (if yes, refer to product specification tab and order seperately)</t>
  </si>
  <si>
    <t>Other Accessories Required (if yes, refer to product specification tab)</t>
  </si>
  <si>
    <t>Gear Pump, 0.58 CID, 9 tooth spline SAE A mount, CW rotation. Code: ACNAR03AAA0030000000000A</t>
  </si>
  <si>
    <t>Gear Pump, 0.4 CID, 9 tooth spline SAE A mount, CW rotation. Code: ACNAR01AAA0030000000000A</t>
  </si>
  <si>
    <t>Gear Pump, 0.4 CID, 9 tooth spline SAE A mount, CCW rotation. Code: ACNAL01AAA0030000000000A</t>
  </si>
  <si>
    <t>Gear Pump, 0.58 CID, 9 tooth spline SAE A mount, CCW rotation. Code: ACNAL03AAA0030000000000A</t>
  </si>
  <si>
    <t>Gear Pump, 0.5 CID, 9 tooth spline SAE A mount, CW rotation. Code: ACNAR02AAA0030000000000A</t>
  </si>
  <si>
    <t>City</t>
  </si>
  <si>
    <t>State</t>
  </si>
  <si>
    <t>Zip</t>
  </si>
  <si>
    <t>Ship to the attention of:</t>
  </si>
  <si>
    <t>Order Date</t>
  </si>
  <si>
    <t>University</t>
  </si>
  <si>
    <t>Ship to Address</t>
  </si>
  <si>
    <t>Name</t>
  </si>
  <si>
    <t>Department</t>
  </si>
  <si>
    <t>Phone Number</t>
  </si>
  <si>
    <t>(1 each) SP6H-B3/H-B + (1 each) C19B-01200E1-6,5NBP</t>
  </si>
  <si>
    <t>Proportional reducing/relieving valve main stage</t>
  </si>
  <si>
    <t>Coil, 12VDC DIN for Argo-Hytos proportional valve</t>
  </si>
  <si>
    <t>Proportional reducing/relieving valve pilot stage w/ mainstage adaptor, 100-1740 PSI</t>
  </si>
  <si>
    <t>Proportional reducing/relieving valve pilot stage w/ mainstage adaptor, 100-3046 PSI</t>
  </si>
  <si>
    <t>Mainstage adaptor and 12VDC DIN coil</t>
  </si>
  <si>
    <t>Product Specification Table</t>
  </si>
  <si>
    <t>Refer to this table to identify REQUIRED items in order to utilize the primary item part number.</t>
  </si>
  <si>
    <t>BVH-0375S-1111</t>
  </si>
  <si>
    <t>BV3D-0375SA-1111</t>
  </si>
  <si>
    <t>BVAL-0500S-4321</t>
  </si>
  <si>
    <t>BV3H-0375SA-1111</t>
  </si>
  <si>
    <t>Ball valve, 3 way, 3000 PSI, -6 SAE port</t>
  </si>
  <si>
    <t>Ball valve, 2 way, 2000 PSI, -6 SAE port</t>
  </si>
  <si>
    <t>Ball valve, 2 way, 400 PSI, -8 SAE port</t>
  </si>
  <si>
    <t>Ball valve, 3 way, 6000 PSI, -6 SAE port</t>
  </si>
  <si>
    <t>DMIC</t>
  </si>
  <si>
    <t>2070-6-6S</t>
  </si>
  <si>
    <t>2039-6-6S</t>
  </si>
  <si>
    <t>2071-6-6S</t>
  </si>
  <si>
    <t>2033-6-6S</t>
  </si>
  <si>
    <t>203101-6-6S</t>
  </si>
  <si>
    <t>202702-6-6S</t>
  </si>
  <si>
    <t>Fitting, -6 JIC male to -6 JIC female swivel, 45 degree</t>
  </si>
  <si>
    <t>Fitting, -6 JIC male to -6 JIC male, 90 degree</t>
  </si>
  <si>
    <t>Fitting, -6 JIC male to -6 JIC female swivel, 90 degree</t>
  </si>
  <si>
    <t>Fitting, -6 JIC male "T"</t>
  </si>
  <si>
    <t>Fitting, -6 JIC,  male to female swivel with male branch</t>
  </si>
  <si>
    <t>Fitting, -6 SAE male to -6 JIC male, straight</t>
  </si>
  <si>
    <t>26002-LZJ</t>
  </si>
  <si>
    <t>26702-DAB</t>
  </si>
  <si>
    <t>Gear Pump, 0.5 CID, 9 tooth spline SAE A mount, CCW rotation. Code: ACNAL02AAA0030000000000A</t>
  </si>
  <si>
    <t>Gear Motor, 0.43 CID, Keyed Shaft, .625" SAE A mount, CW rotatoin, external case drain. Code: ADMAR01AMA01AD0000000B0A</t>
  </si>
  <si>
    <t>Gear Motor, 0.54 CID, Keyed Shaft .625" SAE A mount, Bi-rotation, internal case drain. Code: ADMAD02AMA01AC0000000A0A</t>
  </si>
  <si>
    <t>Gear Motor, 0.62 CID, Keyed Shaft, .625" SAE A mount, Bi-rotation, internal case drain. Code: ADMAD03AMA01AC0000000A0A</t>
  </si>
  <si>
    <t>Hose</t>
  </si>
  <si>
    <t>241871-S</t>
  </si>
  <si>
    <t>241872-S</t>
  </si>
  <si>
    <t>This is an accessory to SR1P2-A2/Hxx-B</t>
  </si>
  <si>
    <t>See Eaton-Aeroquip catalog for info</t>
  </si>
  <si>
    <t>See Hose Assembly Tab and Eaton Aeroquip catalog for info</t>
  </si>
  <si>
    <t>See Accumulators Inc catalog for more info</t>
  </si>
  <si>
    <t>See DMIC catalog for more info</t>
  </si>
  <si>
    <t>GH663-R</t>
  </si>
  <si>
    <t>Accumulators Inc.</t>
  </si>
  <si>
    <t>Accumulators Inc Product Catalog</t>
  </si>
  <si>
    <t>Argo Hytos</t>
  </si>
  <si>
    <t>SR1P2-A2</t>
  </si>
  <si>
    <t>A-H Coils</t>
  </si>
  <si>
    <t>SP4P2-B3</t>
  </si>
  <si>
    <t>CMHP-10</t>
  </si>
  <si>
    <t>DMIC 1804</t>
  </si>
  <si>
    <t>24187x</t>
  </si>
  <si>
    <t>2410x</t>
  </si>
  <si>
    <t>Eaton S26 Pumps Motors</t>
  </si>
  <si>
    <t>Eaton Pumps Motors pll_1372</t>
  </si>
  <si>
    <t>CV3-8</t>
  </si>
  <si>
    <t>Eaton Valves</t>
  </si>
  <si>
    <t>DSV2-8</t>
  </si>
  <si>
    <t>COIL H</t>
  </si>
  <si>
    <t>COIL J</t>
  </si>
  <si>
    <t>COIL S P</t>
  </si>
  <si>
    <t>ESV1-8-C</t>
  </si>
  <si>
    <t>ESV1-8-0</t>
  </si>
  <si>
    <t>FAR1-10</t>
  </si>
  <si>
    <t>FCV7-10</t>
  </si>
  <si>
    <t>Line Body C-X-3</t>
  </si>
  <si>
    <t>Line Body C-X-4</t>
  </si>
  <si>
    <t>Line Body C-X-2</t>
  </si>
  <si>
    <t>MPV1-10</t>
  </si>
  <si>
    <t>NV1-8</t>
  </si>
  <si>
    <t>PRV1-10</t>
  </si>
  <si>
    <t>PSV7-10</t>
  </si>
  <si>
    <t>RV10-10</t>
  </si>
  <si>
    <t>SBV1-10-C</t>
  </si>
  <si>
    <t>SBV11-10-0</t>
  </si>
  <si>
    <t>SPC2-8</t>
  </si>
  <si>
    <t>SV1-10-3</t>
  </si>
  <si>
    <t>SV1-10-4</t>
  </si>
  <si>
    <t>SV3-10-0</t>
  </si>
  <si>
    <t>SV3-10-C</t>
  </si>
  <si>
    <t>SV9-10-E</t>
  </si>
  <si>
    <t>SV9-10-F</t>
  </si>
  <si>
    <t>B10-3</t>
  </si>
  <si>
    <t>JMcCarthy@SunSrce.com</t>
  </si>
  <si>
    <t>Dynamic</t>
  </si>
  <si>
    <t>Test Point- Gauge Side. 1/4" NPT Female.</t>
  </si>
  <si>
    <t>D1620-01-06SAE</t>
  </si>
  <si>
    <t>DGA1620-01</t>
  </si>
  <si>
    <t>DIN mating connector</t>
  </si>
  <si>
    <t>TSII</t>
  </si>
  <si>
    <t>Test Point- Accumulator Side. SAE -6 Male. M16-2 test thread.</t>
  </si>
  <si>
    <t>300AA00082A</t>
  </si>
  <si>
    <t>300AA00122A</t>
  </si>
  <si>
    <t>Transducer, 0-580 PSI, SAE -6</t>
  </si>
  <si>
    <t>Transducer, 0-3626 PSI, SAE -6</t>
  </si>
  <si>
    <t>Check, 1 to 2, size 8</t>
  </si>
  <si>
    <t>Check, 1 to 2, size 10</t>
  </si>
  <si>
    <t>CV10-NP-0.3-B-00</t>
  </si>
  <si>
    <t>Danfoss</t>
  </si>
  <si>
    <t>Gear Motor, 0.513 CID, Keyed Shaft .625", Bi-rotation, external drain</t>
  </si>
  <si>
    <t>121.20.096.00</t>
  </si>
  <si>
    <t>121.20.043.00</t>
  </si>
  <si>
    <t>Gear Motor, 1.025 CID, Keyed Shaft .625", Bi-rotation, external drain</t>
  </si>
  <si>
    <t>121.20.045.00</t>
  </si>
  <si>
    <t>Gear Pump, 0.39 CID, Keyed Shaft .625", CW rotation</t>
  </si>
  <si>
    <t>111.20.370.00</t>
  </si>
  <si>
    <t>Gear Pump, 0.513 CID, Keyed Shaft .625", CW rotation</t>
  </si>
  <si>
    <t>111.20.372.00</t>
  </si>
  <si>
    <t>Gear Pump, 0.659 CID, Keyed Shaft .625", CW rotation</t>
  </si>
  <si>
    <t>111.20.243.00</t>
  </si>
  <si>
    <t>Gear Pump, 0.39CID, 9 tooth spline, CW rotation</t>
  </si>
  <si>
    <t>111.20.346.00</t>
  </si>
  <si>
    <t>Gear Pump, 0.39 CID, 9 tooth spline, CCW rotation</t>
  </si>
  <si>
    <t>111.20.347.00</t>
  </si>
  <si>
    <t>Gear Pump, 0.513 CID, 9 tooth spline, CW rotation</t>
  </si>
  <si>
    <t>111.20.348.00</t>
  </si>
  <si>
    <t>111.20.349.00</t>
  </si>
  <si>
    <t>Gear Pump, 0.659 CID, 9 tooth spline, CW rotation</t>
  </si>
  <si>
    <t>111.20.130.00</t>
  </si>
  <si>
    <t>Gear Pump, 0.659 CID, 9 tooth spline, CCW rotation</t>
  </si>
  <si>
    <t>111.20.131.00</t>
  </si>
  <si>
    <t>Gear Pump, 0.513 CID, 9 tooth spline, CCW rotation</t>
  </si>
  <si>
    <t>Gear Motor, 0.659 CID, Keyed Shaft .625", Bi-rotation, external drain</t>
  </si>
  <si>
    <t>Danfoss Value</t>
  </si>
  <si>
    <t>SunSource Value</t>
  </si>
  <si>
    <t>Danfoss Value:</t>
  </si>
  <si>
    <t>Total Value:</t>
  </si>
  <si>
    <t>$1000 max</t>
  </si>
  <si>
    <t>Item</t>
  </si>
  <si>
    <t>Solenoid, 3 pos. 4 way (3 blocked, 2-4-1 connected in neutral)</t>
  </si>
  <si>
    <t>4SK303S</t>
  </si>
  <si>
    <t>Check, Pilot to open, Single Free flow 2-1</t>
  </si>
  <si>
    <t>Electrical Connector, DIN, 12-24VDC w/ LED (for coils)</t>
  </si>
  <si>
    <t>Electrical Connector, Deutsch 4 pin (for pressure transducers)</t>
  </si>
  <si>
    <t>SunSource</t>
  </si>
  <si>
    <t>SA-4104-KIT</t>
  </si>
  <si>
    <t>email Address</t>
  </si>
  <si>
    <t>D1620-01-0xSAE</t>
  </si>
  <si>
    <t>Pump Handle</t>
  </si>
  <si>
    <t>Electrical Connector- Deutsch</t>
  </si>
  <si>
    <t>Electrical Connector- DIN</t>
  </si>
  <si>
    <t>T-11A</t>
  </si>
  <si>
    <t>Line Body, T-11A, Aluminum, SAE -8/-6</t>
  </si>
  <si>
    <t>FV-9171-A</t>
  </si>
  <si>
    <t>Test Point- Gauge Side</t>
  </si>
  <si>
    <t>Coil, "J"</t>
  </si>
  <si>
    <t>Coil, "H"</t>
  </si>
  <si>
    <t>SA-2940-MA</t>
  </si>
  <si>
    <t>300AA00101A</t>
  </si>
  <si>
    <t>300AA00102A</t>
  </si>
  <si>
    <t>300AA00141A</t>
  </si>
  <si>
    <t>300AA00142A</t>
  </si>
  <si>
    <t>Coil, 12VDC DIN, H type</t>
  </si>
  <si>
    <t>Coil, 12VDC DIN, J type</t>
  </si>
  <si>
    <t>Coil, 24VDC DIN, H type</t>
  </si>
  <si>
    <t>Coil, 24VDC DIN, J type</t>
  </si>
  <si>
    <t>Coil, 12VDC Deutsch, J Type</t>
  </si>
  <si>
    <t>Coil, 24VDC Deutsch, J Type</t>
  </si>
  <si>
    <t>Coil, 12VDC Deutsch, H Type</t>
  </si>
  <si>
    <t>Coil, 24VDC Deutsch, H Type</t>
  </si>
  <si>
    <t>Electrical Connector, Deutsch 2 pin (for coils) 72" leads</t>
  </si>
  <si>
    <t>Requires cable- not included</t>
  </si>
  <si>
    <t>RV1-10-S-0-36</t>
  </si>
  <si>
    <t>SunSource/Other Value:</t>
  </si>
  <si>
    <t>BOLD = preferred item</t>
  </si>
  <si>
    <t>CF-1P-210-A-SAE</t>
  </si>
  <si>
    <t>Gauge, 0-3000 PSI, SAE -4 male adjustable stem. 2-1/2" diameter.</t>
  </si>
  <si>
    <t>Gauge, 0-3000 PSI, 1/4" NPT male stem. 2-1/2" diameter.</t>
  </si>
  <si>
    <t>Dynamic FCI</t>
  </si>
  <si>
    <t>CF-1P-210-A</t>
  </si>
  <si>
    <t>Check, 1 to 2, size 16</t>
  </si>
  <si>
    <t>VC16-2</t>
  </si>
  <si>
    <t>Line Body, VC16-2, Aluminum SAE -16</t>
  </si>
  <si>
    <t>B16-2-A16T</t>
  </si>
  <si>
    <t>B08-2-A6T</t>
  </si>
  <si>
    <t>B10-3-A8T</t>
  </si>
  <si>
    <t>Line Body, VC10-3, Aluminum SAE -8</t>
  </si>
  <si>
    <t>11044547</t>
  </si>
  <si>
    <t>Danfoss-Eaton</t>
  </si>
  <si>
    <t>$4000 max combined value</t>
  </si>
  <si>
    <t>$5000 max total value</t>
  </si>
  <si>
    <t>CV08-NP-0.3-B-00</t>
  </si>
  <si>
    <t>CP102-1-B-0-005</t>
  </si>
  <si>
    <t>B08-3-A6T</t>
  </si>
  <si>
    <t>B10-2-A8T</t>
  </si>
  <si>
    <t>B10-4-A8T</t>
  </si>
  <si>
    <t>Solenoid, 2 pos. 2 way Uni-poppet, normally Closed</t>
  </si>
  <si>
    <t>SBV1110C000</t>
  </si>
  <si>
    <t>Coil, "J" (needs two)</t>
  </si>
  <si>
    <t>Brennan</t>
  </si>
  <si>
    <t>6400-06-06-O</t>
  </si>
  <si>
    <t>Fitting, -6 JIC "T", male - female swivel - male</t>
  </si>
  <si>
    <t>6602-06-06-06-FG</t>
  </si>
  <si>
    <t>6801-06-06-NWO-FG</t>
  </si>
  <si>
    <t>6400-06-08-O</t>
  </si>
  <si>
    <t>Fitting, -6 JIC male to -8 ORB, straight</t>
  </si>
  <si>
    <t>Fitting, -6 JIC male to -6 ORB, straight</t>
  </si>
  <si>
    <t>Fitting, -6 JIC male to -6 ORB, 90 degree</t>
  </si>
  <si>
    <t>6408-06-O</t>
  </si>
  <si>
    <t>6408-08-O</t>
  </si>
  <si>
    <t>NFPA Fluid Power Vehicle Challenge Order Form
2022-2023</t>
  </si>
  <si>
    <t>dEikermann@SunSrce.com</t>
  </si>
  <si>
    <t>952-563-1700</t>
  </si>
  <si>
    <t>Dakota Eikermann</t>
  </si>
  <si>
    <t>Column1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</si>
</sst>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0"/>
      <name val="Arial"/>
    </font>
    <font>
      <sz val="10"/>
      <name val="Arial"/>
      <family val="2"/>
    </font>
    <font>
      <sz val="10"/>
      <name val="Arial"/>
      <family val="2"/>
    </font>
    <font>
      <u/>
      <sz val="10"/>
      <color indexed="12"/>
      <name val="Arial"/>
      <family val="2"/>
    </font>
    <font>
      <b/>
      <sz val="10"/>
      <name val="Arial"/>
      <family val="2"/>
    </font>
    <font>
      <b/>
      <sz val="14"/>
      <name val="Arial"/>
      <family val="2"/>
    </font>
    <font>
      <sz val="9"/>
      <color indexed="81"/>
      <name val="Tahoma"/>
      <family val="2"/>
    </font>
    <font>
      <sz val="10"/>
      <name val="Arial"/>
      <family val="2"/>
    </font>
    <font>
      <b/>
      <sz val="10"/>
      <color rgb="FFFF0000"/>
      <name val="Arial"/>
      <family val="2"/>
    </font>
    <font>
      <b/>
      <sz val="9"/>
      <color indexed="81"/>
      <name val="Tahoma"/>
      <family val="2"/>
    </font>
    <font>
      <sz val="8"/>
      <name val="Arial"/>
      <family val="2"/>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2" fillId="0" borderId="0"/>
    <xf numFmtId="44" fontId="7" fillId="0" borderId="0" applyFont="0" applyFill="0" applyBorder="0" applyAlignment="0" applyProtection="0"/>
    <xf numFmtId="0" fontId="1" fillId="0" borderId="0"/>
  </cellStyleXfs>
  <cellXfs count="69">
    <xf numFmtId="0" fontId="0" fillId="0" borderId="0" xfId="0"/>
    <xf numFmtId="0" fontId="4" fillId="0" borderId="0" xfId="0" applyFont="1" applyAlignment="1">
      <alignment horizontal="center" wrapText="1"/>
    </xf>
    <xf numFmtId="0" fontId="0" fillId="0" borderId="1" xfId="0" applyBorder="1"/>
    <xf numFmtId="0" fontId="0" fillId="0" borderId="1" xfId="0" applyBorder="1" applyAlignment="1">
      <alignment wrapText="1"/>
    </xf>
    <xf numFmtId="0" fontId="0" fillId="0" borderId="1" xfId="0" applyBorder="1" applyProtection="1">
      <protection locked="0"/>
    </xf>
    <xf numFmtId="0" fontId="1" fillId="0" borderId="1" xfId="0" applyFont="1" applyBorder="1" applyProtection="1">
      <protection locked="0"/>
    </xf>
    <xf numFmtId="49" fontId="0" fillId="0" borderId="0" xfId="0" applyNumberFormat="1"/>
    <xf numFmtId="49" fontId="0" fillId="0" borderId="1" xfId="0" applyNumberFormat="1" applyBorder="1"/>
    <xf numFmtId="49" fontId="1" fillId="0" borderId="1" xfId="0" applyNumberFormat="1" applyFont="1" applyBorder="1"/>
    <xf numFmtId="0" fontId="1" fillId="0" borderId="1" xfId="0" applyFont="1" applyBorder="1"/>
    <xf numFmtId="0" fontId="4" fillId="0" borderId="1" xfId="0" applyFont="1" applyBorder="1" applyAlignment="1">
      <alignment horizontal="center" wrapText="1"/>
    </xf>
    <xf numFmtId="49" fontId="4" fillId="0" borderId="1" xfId="0" applyNumberFormat="1" applyFont="1" applyBorder="1" applyAlignment="1">
      <alignment horizontal="center" wrapText="1"/>
    </xf>
    <xf numFmtId="0" fontId="3" fillId="0" borderId="0" xfId="1" applyAlignment="1" applyProtection="1"/>
    <xf numFmtId="164" fontId="0" fillId="0" borderId="1" xfId="0" applyNumberFormat="1" applyBorder="1" applyAlignment="1">
      <alignment horizontal="right"/>
    </xf>
    <xf numFmtId="0" fontId="0" fillId="0" borderId="1" xfId="0" applyBorder="1" applyAlignment="1">
      <alignment horizontal="left"/>
    </xf>
    <xf numFmtId="0" fontId="0" fillId="0" borderId="0" xfId="0" applyProtection="1">
      <protection locked="0"/>
    </xf>
    <xf numFmtId="164" fontId="0" fillId="0" borderId="1" xfId="0" applyNumberFormat="1" applyBorder="1" applyAlignment="1">
      <alignment horizontal="right" wrapText="1"/>
    </xf>
    <xf numFmtId="1" fontId="0" fillId="5" borderId="1" xfId="3" applyNumberFormat="1" applyFont="1" applyFill="1" applyBorder="1" applyAlignment="1" applyProtection="1">
      <alignment horizontal="center"/>
      <protection locked="0"/>
    </xf>
    <xf numFmtId="1" fontId="0" fillId="5" borderId="1" xfId="0" applyNumberFormat="1" applyFill="1" applyBorder="1" applyAlignment="1" applyProtection="1">
      <alignment horizontal="center"/>
      <protection locked="0"/>
    </xf>
    <xf numFmtId="0" fontId="0" fillId="0" borderId="0" xfId="0" applyAlignment="1">
      <alignment horizontal="right"/>
    </xf>
    <xf numFmtId="14" fontId="0" fillId="0" borderId="0" xfId="0" applyNumberFormat="1" applyAlignment="1">
      <alignment horizontal="left"/>
    </xf>
    <xf numFmtId="0" fontId="5" fillId="0" borderId="0" xfId="0" applyFont="1" applyAlignment="1">
      <alignment horizontal="center" vertical="top"/>
    </xf>
    <xf numFmtId="0" fontId="1" fillId="0" borderId="0" xfId="0" applyFont="1"/>
    <xf numFmtId="44" fontId="0" fillId="0" borderId="0" xfId="3" applyFont="1" applyAlignment="1" applyProtection="1">
      <alignment horizontal="center"/>
    </xf>
    <xf numFmtId="0" fontId="4" fillId="0" borderId="0" xfId="0" applyFont="1" applyAlignment="1">
      <alignment horizontal="right"/>
    </xf>
    <xf numFmtId="164" fontId="0" fillId="4" borderId="1" xfId="0" applyNumberFormat="1" applyFill="1" applyBorder="1"/>
    <xf numFmtId="0" fontId="1" fillId="4" borderId="1" xfId="0" applyFont="1" applyFill="1" applyBorder="1"/>
    <xf numFmtId="0" fontId="0" fillId="0" borderId="0" xfId="0" applyAlignment="1">
      <alignment horizontal="center"/>
    </xf>
    <xf numFmtId="0" fontId="4" fillId="0" borderId="1" xfId="0" applyFont="1" applyBorder="1" applyAlignment="1">
      <alignment horizontal="center"/>
    </xf>
    <xf numFmtId="44" fontId="4" fillId="0" borderId="1" xfId="3" applyFont="1" applyFill="1" applyBorder="1" applyAlignment="1" applyProtection="1">
      <alignment horizontal="center" wrapText="1"/>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xf>
    <xf numFmtId="49" fontId="1" fillId="0" borderId="1" xfId="0" applyNumberFormat="1" applyFont="1" applyBorder="1" applyAlignment="1">
      <alignment horizontal="center"/>
    </xf>
    <xf numFmtId="0" fontId="1" fillId="0" borderId="1" xfId="0" applyFont="1" applyBorder="1" applyAlignment="1">
      <alignment wrapText="1"/>
    </xf>
    <xf numFmtId="49" fontId="1" fillId="0" borderId="1" xfId="0" applyNumberFormat="1" applyFont="1" applyBorder="1" applyAlignment="1">
      <alignment horizontal="center" wrapText="1"/>
    </xf>
    <xf numFmtId="0" fontId="1" fillId="0" borderId="1" xfId="0" applyFont="1" applyBorder="1" applyAlignment="1">
      <alignment horizontal="center" wrapText="1"/>
    </xf>
    <xf numFmtId="0" fontId="0" fillId="0" borderId="0" xfId="0" applyAlignment="1">
      <alignment wrapText="1"/>
    </xf>
    <xf numFmtId="0" fontId="1" fillId="0" borderId="1" xfId="1" applyFont="1" applyBorder="1" applyAlignment="1" applyProtection="1">
      <alignment wrapText="1"/>
    </xf>
    <xf numFmtId="0" fontId="8" fillId="3" borderId="1" xfId="0" applyFont="1" applyFill="1" applyBorder="1"/>
    <xf numFmtId="0" fontId="4" fillId="0" borderId="1" xfId="0" applyFont="1" applyBorder="1"/>
    <xf numFmtId="44" fontId="1" fillId="0" borderId="0" xfId="3" applyFont="1" applyAlignment="1" applyProtection="1">
      <alignment horizontal="center"/>
    </xf>
    <xf numFmtId="0" fontId="1" fillId="0" borderId="2" xfId="0" applyFont="1" applyBorder="1" applyAlignment="1">
      <alignment horizontal="right"/>
    </xf>
    <xf numFmtId="0" fontId="1" fillId="0" borderId="1" xfId="0" applyFont="1" applyBorder="1" applyAlignment="1" applyProtection="1">
      <alignment horizontal="left"/>
      <protection locked="0"/>
    </xf>
    <xf numFmtId="0" fontId="1" fillId="4" borderId="1" xfId="0" applyFont="1" applyFill="1" applyBorder="1" applyAlignment="1">
      <alignment vertical="center"/>
    </xf>
    <xf numFmtId="164" fontId="0" fillId="0" borderId="4" xfId="0" applyNumberFormat="1" applyBorder="1"/>
    <xf numFmtId="0" fontId="1" fillId="0" borderId="4" xfId="0" applyFont="1" applyBorder="1" applyAlignment="1">
      <alignment vertical="center"/>
    </xf>
    <xf numFmtId="0" fontId="1" fillId="0" borderId="5" xfId="0" applyFont="1" applyBorder="1"/>
    <xf numFmtId="0" fontId="3" fillId="0" borderId="5" xfId="1" applyBorder="1" applyAlignment="1" applyProtection="1"/>
    <xf numFmtId="44" fontId="0" fillId="0" borderId="5" xfId="3" applyFont="1" applyBorder="1" applyAlignment="1" applyProtection="1">
      <alignment horizontal="center"/>
    </xf>
    <xf numFmtId="0" fontId="0" fillId="0" borderId="5" xfId="0" applyBorder="1"/>
    <xf numFmtId="0" fontId="1" fillId="0" borderId="3" xfId="0" applyFont="1" applyBorder="1"/>
    <xf numFmtId="44" fontId="4" fillId="6" borderId="0" xfId="3" applyFont="1" applyFill="1" applyAlignment="1" applyProtection="1">
      <alignment horizontal="left"/>
    </xf>
    <xf numFmtId="0" fontId="0" fillId="6" borderId="0" xfId="0" applyFill="1"/>
    <xf numFmtId="0" fontId="4" fillId="6" borderId="1" xfId="0" applyFont="1" applyFill="1" applyBorder="1" applyAlignment="1" applyProtection="1">
      <alignment horizontal="left"/>
      <protection locked="0"/>
    </xf>
    <xf numFmtId="0" fontId="4" fillId="6" borderId="1" xfId="0" applyFont="1" applyFill="1" applyBorder="1" applyProtection="1">
      <protection locked="0"/>
    </xf>
    <xf numFmtId="49" fontId="1" fillId="0" borderId="1" xfId="0" applyNumberFormat="1" applyFont="1" applyBorder="1" applyAlignment="1" applyProtection="1">
      <alignment horizontal="left"/>
      <protection locked="0"/>
    </xf>
    <xf numFmtId="49" fontId="1" fillId="0" borderId="1" xfId="0" applyNumberFormat="1" applyFont="1" applyBorder="1" applyAlignment="1" applyProtection="1">
      <alignment horizontal="left" wrapText="1"/>
      <protection locked="0"/>
    </xf>
    <xf numFmtId="49" fontId="4" fillId="6" borderId="1" xfId="0" applyNumberFormat="1" applyFont="1" applyFill="1" applyBorder="1" applyAlignment="1" applyProtection="1">
      <alignment horizontal="left"/>
      <protection locked="0"/>
    </xf>
    <xf numFmtId="49" fontId="4" fillId="6" borderId="1" xfId="0" applyNumberFormat="1" applyFont="1" applyFill="1" applyBorder="1" applyAlignment="1" applyProtection="1">
      <alignment horizontal="left" wrapText="1"/>
      <protection locked="0"/>
    </xf>
    <xf numFmtId="0" fontId="8" fillId="6" borderId="1" xfId="0" applyFont="1" applyFill="1" applyBorder="1" applyAlignment="1" applyProtection="1">
      <alignment horizontal="left"/>
      <protection locked="0"/>
    </xf>
    <xf numFmtId="0" fontId="3" fillId="0" borderId="0" xfId="1" applyFill="1" applyAlignment="1" applyProtection="1"/>
    <xf numFmtId="0" fontId="5" fillId="0" borderId="0" xfId="0" applyFont="1" applyAlignment="1">
      <alignment horizontal="center" vertical="top" wrapText="1"/>
    </xf>
    <xf numFmtId="0" fontId="4" fillId="0" borderId="0" xfId="0" applyFont="1" applyAlignment="1">
      <alignment horizontal="center"/>
    </xf>
    <xf numFmtId="14" fontId="0" fillId="2" borderId="2" xfId="0" applyNumberForma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49" fontId="1" fillId="2" borderId="2" xfId="0" applyNumberFormat="1" applyFon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1" fillId="2" borderId="3" xfId="0" applyNumberFormat="1" applyFont="1" applyFill="1" applyBorder="1" applyAlignment="1" applyProtection="1">
      <alignment horizontal="center"/>
      <protection locked="0"/>
    </xf>
  </cellXfs>
  <cellStyles count="5">
    <cellStyle name="Currency" xfId="3" builtinId="4"/>
    <cellStyle name="Hyperlink" xfId="1" builtinId="8"/>
    <cellStyle name="Normal" xfId="0" builtinId="0"/>
    <cellStyle name="Normal 5" xfId="2" xr:uid="{00000000-0005-0000-0000-000003000000}"/>
    <cellStyle name="Normal 5 2" xfId="4" xr:uid="{AA0A1E56-B380-45A1-B185-6EA5D5ED188B}"/>
  </cellStyles>
  <dxfs count="10">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dxf>
    <dxf>
      <fill>
        <patternFill patternType="none">
          <fgColor indexed="64"/>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3521869</xdr:colOff>
      <xdr:row>4</xdr:row>
      <xdr:rowOff>0</xdr:rowOff>
    </xdr:to>
    <xdr:pic>
      <xdr:nvPicPr>
        <xdr:cNvPr id="2" name="Picture 1">
          <a:extLst>
            <a:ext uri="{FF2B5EF4-FFF2-40B4-BE49-F238E27FC236}">
              <a16:creationId xmlns:a16="http://schemas.microsoft.com/office/drawing/2014/main" id="{98A8215C-EF8A-43EB-A593-05780C4022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85725"/>
          <a:ext cx="3512344" cy="561975"/>
        </a:xfrm>
        <a:prstGeom prst="rect">
          <a:avLst/>
        </a:prstGeom>
      </xdr:spPr>
    </xdr:pic>
    <xdr:clientData/>
  </xdr:twoCellAnchor>
  <xdr:twoCellAnchor>
    <xdr:from>
      <xdr:col>1</xdr:col>
      <xdr:colOff>18185</xdr:colOff>
      <xdr:row>6</xdr:row>
      <xdr:rowOff>66675</xdr:rowOff>
    </xdr:from>
    <xdr:to>
      <xdr:col>5</xdr:col>
      <xdr:colOff>47625</xdr:colOff>
      <xdr:row>27</xdr:row>
      <xdr:rowOff>133350</xdr:rowOff>
    </xdr:to>
    <xdr:sp macro="" textlink="">
      <xdr:nvSpPr>
        <xdr:cNvPr id="3" name="TextBox 2">
          <a:extLst>
            <a:ext uri="{FF2B5EF4-FFF2-40B4-BE49-F238E27FC236}">
              <a16:creationId xmlns:a16="http://schemas.microsoft.com/office/drawing/2014/main" id="{B05A8D7C-22B0-4C25-A725-624078CD58E5}"/>
            </a:ext>
          </a:extLst>
        </xdr:cNvPr>
        <xdr:cNvSpPr txBox="1"/>
      </xdr:nvSpPr>
      <xdr:spPr>
        <a:xfrm>
          <a:off x="113435" y="1038225"/>
          <a:ext cx="7220815" cy="3467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Instructions:</a:t>
          </a:r>
          <a:r>
            <a:rPr lang="en-US" sz="1100" baseline="0"/>
            <a:t> When ordering parts, it is important to note when accessory items are required. For example, the SV3-10-C-0-00 solenoid cartridge valve must have one 23035A8 line body to install it into, plus one 300AA00081A coil to actuate the valve. See the "Product Specification" tab for additional information. Bold part numbers are generally in stock. Due to volitility in the manufacturing market, item availability is subject to change and will be reviewed upon placing an order.</a:t>
          </a:r>
        </a:p>
        <a:p>
          <a:endParaRPr lang="en-US" sz="1100" baseline="0"/>
        </a:p>
        <a:p>
          <a:r>
            <a:rPr lang="en-US" sz="1100" baseline="0">
              <a:solidFill>
                <a:srgbClr val="FF0000"/>
              </a:solidFill>
            </a:rPr>
            <a:t>NOTE: Teams MUST order at least ONE D1620-01-06SAE test point (listed under the SunSource donation items) and have it installed at the accumulator so that pressure can be checked by a judge during the competition using a gauge with a DGA1620-01 mating connector.  Use of the mating connector and seperate gauge by the team is optional, but suggested.</a:t>
          </a:r>
        </a:p>
        <a:p>
          <a:endParaRPr lang="en-US" sz="1100" baseline="0"/>
        </a:p>
        <a:p>
          <a:r>
            <a:rPr lang="en-US" sz="1100" baseline="0"/>
            <a:t>SunSource is offering these components for consideration in experimental projects. It is up to the team to review the technical  data for each part to ensure it meets the needs of the application. For example, minimum rotation RPM on pumps and leakage rates through spool valves, among other technical specifications, need to be considered. While information has been provided in order to better identify potentially suitable product, it is up to the team to review the actual specification pages to ensure that all data is correct. In case a discrepancy is found, defer to the catalog information.</a:t>
          </a:r>
        </a:p>
        <a:p>
          <a:endParaRPr lang="en-US" sz="1100" baseline="0"/>
        </a:p>
        <a:p>
          <a:r>
            <a:rPr lang="en-US" sz="1100" baseline="0"/>
            <a:t>SunSource can provide provide parts not shown on this list. Please contact SunSource to determine a donation value or seperate purchase price. Once the donation limit is surpassed SunSource will quote items and accept credit card orders.</a:t>
          </a:r>
        </a:p>
        <a:p>
          <a:endParaRPr lang="en-US" sz="1100" baseline="0"/>
        </a:p>
        <a:p>
          <a:r>
            <a:rPr lang="en-US" sz="1100" baseline="0"/>
            <a:t>While items noted in bold and highlighted green are preferred items, product availability is not guaranteed and should be confirmed at time of order.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2" totalsRowShown="0" dataCellStyle="Hyperlink">
  <autoFilter ref="A1:A2" xr:uid="{00000000-0009-0000-0100-000001000000}"/>
  <tableColumns count="1">
    <tableColumn id="1" xr3:uid="{00000000-0010-0000-0000-000001000000}" name="Accumulators Inc." dataCellStyle="Hyperlink"/>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7" totalsRowShown="0" dataCellStyle="Hyperlink">
  <autoFilter ref="A4:A7" xr:uid="{00000000-0009-0000-0100-000002000000}"/>
  <tableColumns count="1">
    <tableColumn id="1" xr3:uid="{00000000-0010-0000-0100-000001000000}" name="Argo Hytos" dataCellStyle="Hyperlink"/>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9:A10" totalsRowShown="0" dataCellStyle="Hyperlink">
  <autoFilter ref="A9:A10" xr:uid="{00000000-0009-0000-0100-000003000000}"/>
  <tableColumns count="1">
    <tableColumn id="1" xr3:uid="{00000000-0010-0000-0200-000001000000}" name="Bucher" dataCellStyle="Hyperlink"/>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2:A13" totalsRowShown="0" dataCellStyle="Hyperlink">
  <autoFilter ref="A12:A13" xr:uid="{00000000-0009-0000-0100-000004000000}"/>
  <tableColumns count="1">
    <tableColumn id="1" xr3:uid="{00000000-0010-0000-0300-000001000000}" name="DMIC" dataCellStyle="Hyperlink"/>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5:A17" totalsRowShown="0" headerRowDxfId="4" dataDxfId="3" dataCellStyle="Hyperlink">
  <autoFilter ref="A15:A17" xr:uid="{00000000-0009-0000-0100-000005000000}"/>
  <tableColumns count="1">
    <tableColumn id="1" xr3:uid="{00000000-0010-0000-0400-000001000000}" name="Doering" dataDxfId="2" dataCellStyle="Hyperlink"/>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9:A20" totalsRowShown="0" dataCellStyle="Hyperlink">
  <autoFilter ref="A19:A20" xr:uid="{00000000-0009-0000-0100-000006000000}"/>
  <tableColumns count="1">
    <tableColumn id="1" xr3:uid="{00000000-0010-0000-0500-000001000000}" name="Eaton S26 Pumps Motors" dataCellStyle="Hyperlink"/>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25:A26" totalsRowShown="0" dataDxfId="1" dataCellStyle="Hyperlink">
  <autoFilter ref="A25:A26" xr:uid="{00000000-0009-0000-0100-000007000000}"/>
  <tableColumns count="1">
    <tableColumn id="1" xr3:uid="{00000000-0010-0000-0600-000001000000}" name="Parker" dataDxfId="0" dataCellStyle="Hyperlink"/>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C1:C27" totalsRowShown="0" dataCellStyle="Hyperlink">
  <autoFilter ref="C1:C27" xr:uid="{00000000-0009-0000-0100-000008000000}"/>
  <tableColumns count="1">
    <tableColumn id="1" xr3:uid="{00000000-0010-0000-0700-000001000000}" name="Eaton Valves" dataCellStyle="Hyperlink"/>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22:A23" totalsRowShown="0" dataCellStyle="Hyperlink">
  <autoFilter ref="A22:A23" xr:uid="{00000000-0009-0000-0100-000009000000}"/>
  <tableColumns count="1">
    <tableColumn id="1" xr3:uid="{00000000-0010-0000-0800-000001000000}" name="Column1" dataCellStyle="Hyperlink"/>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Wieczorek@SunSrce.com" TargetMode="External"/><Relationship Id="rId1" Type="http://schemas.openxmlformats.org/officeDocument/2006/relationships/hyperlink" Target="mailto:JMcCarthy@SunSrce.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nfpafoundation.org/wp-content/uploads/2022/11/ESV1-8-C.pdf" TargetMode="External"/><Relationship Id="rId18" Type="http://schemas.openxmlformats.org/officeDocument/2006/relationships/hyperlink" Target="https://nfpafoundation.org/wp-content/uploads/2022/11/SV9-10-E.pdf" TargetMode="External"/><Relationship Id="rId26" Type="http://schemas.openxmlformats.org/officeDocument/2006/relationships/hyperlink" Target="https://nfpafoundation.org/wp-content/uploads/2022/11/RV10-10.pdf" TargetMode="External"/><Relationship Id="rId39" Type="http://schemas.openxmlformats.org/officeDocument/2006/relationships/table" Target="../tables/table3.xml"/><Relationship Id="rId21" Type="http://schemas.openxmlformats.org/officeDocument/2006/relationships/hyperlink" Target="https://nfpafoundation.org/wp-content/uploads/2022/11/SV1-10-4.pdf" TargetMode="External"/><Relationship Id="rId34" Type="http://schemas.openxmlformats.org/officeDocument/2006/relationships/hyperlink" Target="https://nfpafoundation.org/wp-content/uploads/2022/11/24187x.pdf" TargetMode="External"/><Relationship Id="rId42" Type="http://schemas.openxmlformats.org/officeDocument/2006/relationships/table" Target="../tables/table6.xml"/><Relationship Id="rId7" Type="http://schemas.openxmlformats.org/officeDocument/2006/relationships/hyperlink" Target="https://nfpafoundation.org/wp-content/uploads/2022/11/Eaton-Pumps-Motors-pll_1372.pdf" TargetMode="External"/><Relationship Id="rId2" Type="http://schemas.openxmlformats.org/officeDocument/2006/relationships/hyperlink" Target="https://nfpafoundation.org/wp-content/uploads/2022/11/SR1P2-A2.pdf" TargetMode="External"/><Relationship Id="rId16" Type="http://schemas.openxmlformats.org/officeDocument/2006/relationships/hyperlink" Target="https://nfpafoundation.org/wp-content/uploads/2022/11/FCV7-10.pdf" TargetMode="External"/><Relationship Id="rId29" Type="http://schemas.openxmlformats.org/officeDocument/2006/relationships/hyperlink" Target="https://nfpafoundation.org/wp-content/uploads/2022/11/NV1-8.pdf" TargetMode="External"/><Relationship Id="rId1" Type="http://schemas.openxmlformats.org/officeDocument/2006/relationships/hyperlink" Target="https://nfpafoundation.org/wp-content/uploads/2022/11/Accumulators-Inc-08.30.18_2019.pdf" TargetMode="External"/><Relationship Id="rId6" Type="http://schemas.openxmlformats.org/officeDocument/2006/relationships/hyperlink" Target="https://nfpafoundation.org/wp-content/uploads/2022/11/DMIC-1804.pdf" TargetMode="External"/><Relationship Id="rId11" Type="http://schemas.openxmlformats.org/officeDocument/2006/relationships/hyperlink" Target="https://nfpafoundation.org/wp-content/uploads/2022/11/COIL-J.pdf" TargetMode="External"/><Relationship Id="rId24" Type="http://schemas.openxmlformats.org/officeDocument/2006/relationships/hyperlink" Target="https://nfpafoundation.org/wp-content/uploads/2022/11/SBV11-10-0.pdf" TargetMode="External"/><Relationship Id="rId32" Type="http://schemas.openxmlformats.org/officeDocument/2006/relationships/hyperlink" Target="https://nfpafoundation.org/wp-content/uploads/2022/11/Line-Body-C-X-4.pdf" TargetMode="External"/><Relationship Id="rId37" Type="http://schemas.openxmlformats.org/officeDocument/2006/relationships/table" Target="../tables/table1.xml"/><Relationship Id="rId40" Type="http://schemas.openxmlformats.org/officeDocument/2006/relationships/table" Target="../tables/table4.xml"/><Relationship Id="rId45" Type="http://schemas.openxmlformats.org/officeDocument/2006/relationships/table" Target="../tables/table9.xml"/><Relationship Id="rId5" Type="http://schemas.openxmlformats.org/officeDocument/2006/relationships/hyperlink" Target="https://nfpafoundation.org/wp-content/uploads/2022/11/CMHP-10.pdf" TargetMode="External"/><Relationship Id="rId15" Type="http://schemas.openxmlformats.org/officeDocument/2006/relationships/hyperlink" Target="https://nfpafoundation.org/wp-content/uploads/2022/11/FAR1-10.pdf" TargetMode="External"/><Relationship Id="rId23" Type="http://schemas.openxmlformats.org/officeDocument/2006/relationships/hyperlink" Target="https://nfpafoundation.org/wp-content/uploads/2022/11/SPC2-8.pdf" TargetMode="External"/><Relationship Id="rId28" Type="http://schemas.openxmlformats.org/officeDocument/2006/relationships/hyperlink" Target="https://nfpafoundation.org/wp-content/uploads/2022/11/PRV1-10.pdf" TargetMode="External"/><Relationship Id="rId36" Type="http://schemas.openxmlformats.org/officeDocument/2006/relationships/hyperlink" Target="https://nfpafoundation.org/wp-content/uploads/2022/11/B10-3.pdf" TargetMode="External"/><Relationship Id="rId10" Type="http://schemas.openxmlformats.org/officeDocument/2006/relationships/hyperlink" Target="https://nfpafoundation.org/wp-content/uploads/2022/11/COIL-H.pdf" TargetMode="External"/><Relationship Id="rId19" Type="http://schemas.openxmlformats.org/officeDocument/2006/relationships/hyperlink" Target="https://nfpafoundation.org/wp-content/uploads/2022/11/SV3-10-C.pdf" TargetMode="External"/><Relationship Id="rId31" Type="http://schemas.openxmlformats.org/officeDocument/2006/relationships/hyperlink" Target="https://nfpafoundation.org/wp-content/uploads/2022/11/Line-Body-C-X-2.pdf" TargetMode="External"/><Relationship Id="rId44" Type="http://schemas.openxmlformats.org/officeDocument/2006/relationships/table" Target="../tables/table8.xml"/><Relationship Id="rId4" Type="http://schemas.openxmlformats.org/officeDocument/2006/relationships/hyperlink" Target="https://nfpafoundation.org/wp-content/uploads/2022/11/SP4P2-B3.pdf" TargetMode="External"/><Relationship Id="rId9" Type="http://schemas.openxmlformats.org/officeDocument/2006/relationships/hyperlink" Target="https://nfpafoundation.org/wp-content/uploads/2022/11/DSV2-8.pdf" TargetMode="External"/><Relationship Id="rId14" Type="http://schemas.openxmlformats.org/officeDocument/2006/relationships/hyperlink" Target="https://nfpafoundation.org/wp-content/uploads/2022/11/ESV1-8-0.pdf" TargetMode="External"/><Relationship Id="rId22" Type="http://schemas.openxmlformats.org/officeDocument/2006/relationships/hyperlink" Target="https://nfpafoundation.org/wp-content/uploads/2022/11/SV1-10-3.pdf" TargetMode="External"/><Relationship Id="rId27" Type="http://schemas.openxmlformats.org/officeDocument/2006/relationships/hyperlink" Target="https://nfpafoundation.org/wp-content/uploads/2022/11/PSV7-10.pdf" TargetMode="External"/><Relationship Id="rId30" Type="http://schemas.openxmlformats.org/officeDocument/2006/relationships/hyperlink" Target="https://nfpafoundation.org/wp-content/uploads/2022/11/MPV1-10.pdf" TargetMode="External"/><Relationship Id="rId35" Type="http://schemas.openxmlformats.org/officeDocument/2006/relationships/hyperlink" Target="https://nfpafoundation.org/wp-content/uploads/2022/11/2410x.pdf" TargetMode="External"/><Relationship Id="rId43" Type="http://schemas.openxmlformats.org/officeDocument/2006/relationships/table" Target="../tables/table7.xml"/><Relationship Id="rId8" Type="http://schemas.openxmlformats.org/officeDocument/2006/relationships/hyperlink" Target="https://nfpafoundation.org/wp-content/uploads/2022/11/CV3-8.pdf" TargetMode="External"/><Relationship Id="rId3" Type="http://schemas.openxmlformats.org/officeDocument/2006/relationships/hyperlink" Target="https://nfpafoundation.org/wp-content/uploads/2022/11/A-H-Coils.pdf" TargetMode="External"/><Relationship Id="rId12" Type="http://schemas.openxmlformats.org/officeDocument/2006/relationships/hyperlink" Target="https://nfpafoundation.org/wp-content/uploads/2022/11/COIL-S-P.pdf" TargetMode="External"/><Relationship Id="rId17" Type="http://schemas.openxmlformats.org/officeDocument/2006/relationships/hyperlink" Target="https://nfpafoundation.org/wp-content/uploads/2022/11/SV9-10-F.pdf" TargetMode="External"/><Relationship Id="rId25" Type="http://schemas.openxmlformats.org/officeDocument/2006/relationships/hyperlink" Target="https://nfpafoundation.org/wp-content/uploads/2022/11/SBV1-10-C.pdf" TargetMode="External"/><Relationship Id="rId33" Type="http://schemas.openxmlformats.org/officeDocument/2006/relationships/hyperlink" Target="https://nfpafoundation.org/wp-content/uploads/2022/11/Line-Body-C-X-3.pdf" TargetMode="External"/><Relationship Id="rId38" Type="http://schemas.openxmlformats.org/officeDocument/2006/relationships/table" Target="../tables/table2.xml"/><Relationship Id="rId20" Type="http://schemas.openxmlformats.org/officeDocument/2006/relationships/hyperlink" Target="https://nfpafoundation.org/wp-content/uploads/2022/11/SV3-10-0.pdf" TargetMode="External"/><Relationship Id="rId4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2A6FA-9A36-4FD3-873A-1DBF66663430}">
  <sheetPr>
    <tabColor rgb="FFFF0000"/>
    <pageSetUpPr fitToPage="1"/>
  </sheetPr>
  <dimension ref="B2:O144"/>
  <sheetViews>
    <sheetView showGridLines="0" zoomScaleNormal="100" workbookViewId="0">
      <selection activeCell="C6" sqref="C6"/>
    </sheetView>
  </sheetViews>
  <sheetFormatPr defaultRowHeight="12.75" x14ac:dyDescent="0.35"/>
  <cols>
    <col min="1" max="1" width="1.3984375" customWidth="1"/>
    <col min="2" max="2" width="56.86328125" customWidth="1"/>
    <col min="3" max="3" width="17.265625" customWidth="1"/>
    <col min="4" max="4" width="29" customWidth="1"/>
    <col min="5" max="5" width="8.86328125" customWidth="1"/>
    <col min="6" max="6" width="10.86328125" style="23" customWidth="1"/>
    <col min="7" max="7" width="12.86328125" customWidth="1"/>
    <col min="8" max="8" width="18.73046875" customWidth="1"/>
    <col min="9" max="9" width="27" customWidth="1"/>
    <col min="10" max="10" width="15.73046875" customWidth="1"/>
    <col min="11" max="11" width="9.1328125" customWidth="1"/>
    <col min="12" max="12" width="9.1328125" hidden="1" customWidth="1"/>
    <col min="13" max="13" width="12.265625" hidden="1" customWidth="1"/>
    <col min="14" max="14" width="9.1328125" hidden="1" customWidth="1"/>
  </cols>
  <sheetData>
    <row r="2" spans="2:9" ht="12.75" customHeight="1" x14ac:dyDescent="0.35">
      <c r="C2" s="62" t="s">
        <v>340</v>
      </c>
      <c r="D2" s="62"/>
      <c r="E2" s="62"/>
      <c r="F2" s="62"/>
      <c r="G2" s="62"/>
      <c r="H2" s="19" t="s">
        <v>116</v>
      </c>
      <c r="I2" s="20">
        <v>44813</v>
      </c>
    </row>
    <row r="3" spans="2:9" ht="12.75" customHeight="1" x14ac:dyDescent="0.35">
      <c r="C3" s="62"/>
      <c r="D3" s="62"/>
      <c r="E3" s="62"/>
      <c r="F3" s="62"/>
      <c r="G3" s="62"/>
      <c r="H3" s="21"/>
    </row>
    <row r="4" spans="2:9" ht="12.75" customHeight="1" x14ac:dyDescent="0.35">
      <c r="C4" s="62"/>
      <c r="D4" s="62"/>
      <c r="E4" s="62"/>
      <c r="F4" s="62"/>
      <c r="G4" s="62"/>
      <c r="H4" s="21"/>
    </row>
    <row r="5" spans="2:9" x14ac:dyDescent="0.35">
      <c r="B5" s="42" t="s">
        <v>117</v>
      </c>
      <c r="C5" s="47" t="s">
        <v>118</v>
      </c>
      <c r="D5" s="48" t="s">
        <v>223</v>
      </c>
      <c r="E5" s="49"/>
      <c r="F5" s="50"/>
      <c r="G5" s="51" t="s">
        <v>119</v>
      </c>
    </row>
    <row r="6" spans="2:9" x14ac:dyDescent="0.35">
      <c r="B6" s="42" t="s">
        <v>120</v>
      </c>
      <c r="C6" s="47" t="s">
        <v>343</v>
      </c>
      <c r="D6" s="48" t="s">
        <v>341</v>
      </c>
      <c r="E6" s="49"/>
      <c r="F6" s="50"/>
      <c r="G6" s="51" t="s">
        <v>342</v>
      </c>
    </row>
    <row r="8" spans="2:9" ht="13.15" x14ac:dyDescent="0.4">
      <c r="G8" s="24" t="s">
        <v>133</v>
      </c>
      <c r="H8" s="64"/>
      <c r="I8" s="65"/>
    </row>
    <row r="9" spans="2:9" ht="13.15" x14ac:dyDescent="0.4">
      <c r="G9" s="24" t="s">
        <v>136</v>
      </c>
      <c r="H9" s="66"/>
      <c r="I9" s="67"/>
    </row>
    <row r="10" spans="2:9" ht="13.15" x14ac:dyDescent="0.4">
      <c r="G10" s="24" t="s">
        <v>137</v>
      </c>
      <c r="H10" s="66"/>
      <c r="I10" s="67"/>
    </row>
    <row r="11" spans="2:9" ht="13.15" x14ac:dyDescent="0.4">
      <c r="G11" s="24" t="s">
        <v>276</v>
      </c>
      <c r="H11" s="66"/>
      <c r="I11" s="67"/>
    </row>
    <row r="12" spans="2:9" ht="13.15" x14ac:dyDescent="0.4">
      <c r="G12" s="24" t="s">
        <v>138</v>
      </c>
      <c r="H12" s="66"/>
      <c r="I12" s="67"/>
    </row>
    <row r="13" spans="2:9" x14ac:dyDescent="0.35">
      <c r="G13" s="23"/>
      <c r="H13" s="15"/>
      <c r="I13" s="15"/>
    </row>
    <row r="14" spans="2:9" ht="13.15" x14ac:dyDescent="0.4">
      <c r="G14" s="24" t="s">
        <v>134</v>
      </c>
      <c r="H14" s="66"/>
      <c r="I14" s="68"/>
    </row>
    <row r="15" spans="2:9" ht="13.15" x14ac:dyDescent="0.4">
      <c r="G15" s="24" t="s">
        <v>135</v>
      </c>
      <c r="H15" s="66"/>
      <c r="I15" s="68"/>
    </row>
    <row r="16" spans="2:9" ht="13.15" x14ac:dyDescent="0.4">
      <c r="G16" s="24"/>
      <c r="H16" s="66"/>
      <c r="I16" s="68"/>
    </row>
    <row r="17" spans="2:13" ht="13.15" x14ac:dyDescent="0.4">
      <c r="G17" s="24" t="s">
        <v>129</v>
      </c>
      <c r="H17" s="66"/>
      <c r="I17" s="68"/>
    </row>
    <row r="18" spans="2:13" ht="13.15" x14ac:dyDescent="0.4">
      <c r="G18" s="24" t="s">
        <v>130</v>
      </c>
      <c r="H18" s="66"/>
      <c r="I18" s="68"/>
    </row>
    <row r="19" spans="2:13" ht="12.75" customHeight="1" x14ac:dyDescent="0.4">
      <c r="G19" s="24" t="s">
        <v>131</v>
      </c>
      <c r="H19" s="66"/>
      <c r="I19" s="68"/>
    </row>
    <row r="20" spans="2:13" ht="13.15" x14ac:dyDescent="0.4">
      <c r="G20" s="24" t="s">
        <v>132</v>
      </c>
      <c r="H20" s="66"/>
      <c r="I20" s="68"/>
    </row>
    <row r="21" spans="2:13" x14ac:dyDescent="0.35">
      <c r="G21" s="23"/>
    </row>
    <row r="22" spans="2:13" ht="13.15" x14ac:dyDescent="0.4">
      <c r="G22" s="24"/>
      <c r="H22" s="45"/>
      <c r="I22" s="46"/>
    </row>
    <row r="23" spans="2:13" ht="13.15" x14ac:dyDescent="0.4">
      <c r="G23" s="24" t="s">
        <v>265</v>
      </c>
      <c r="H23" s="25">
        <f>SUM(L$31:L$106)</f>
        <v>0</v>
      </c>
      <c r="I23" s="44" t="s">
        <v>319</v>
      </c>
    </row>
    <row r="24" spans="2:13" ht="13.15" x14ac:dyDescent="0.4">
      <c r="G24" s="24" t="s">
        <v>303</v>
      </c>
      <c r="H24" s="25">
        <f>SUM(M$31:M$106)</f>
        <v>0</v>
      </c>
      <c r="I24" s="26" t="s">
        <v>267</v>
      </c>
    </row>
    <row r="25" spans="2:13" ht="13.15" x14ac:dyDescent="0.4">
      <c r="G25" s="24" t="s">
        <v>266</v>
      </c>
      <c r="H25" s="25">
        <f>SUM(H22:H24)</f>
        <v>0</v>
      </c>
      <c r="I25" s="26" t="s">
        <v>320</v>
      </c>
    </row>
    <row r="27" spans="2:13" ht="13.15" x14ac:dyDescent="0.4">
      <c r="C27" s="27"/>
      <c r="D27" s="27"/>
      <c r="E27" s="27"/>
      <c r="H27" s="63" t="str">
        <f>IF(H23&gt;4000,"Danfoss Donation Value Exceeded",IF(H24&gt;1000,"SunSource Donation Value Exceeded",""))</f>
        <v/>
      </c>
      <c r="I27" s="63"/>
    </row>
    <row r="29" spans="2:13" ht="13.15" x14ac:dyDescent="0.4">
      <c r="B29" s="24"/>
      <c r="C29" s="24"/>
      <c r="F29" s="52" t="s">
        <v>304</v>
      </c>
      <c r="G29" s="53"/>
    </row>
    <row r="30" spans="2:13" s="1" customFormat="1" ht="81.75" customHeight="1" x14ac:dyDescent="0.4">
      <c r="B30" s="28" t="s">
        <v>268</v>
      </c>
      <c r="C30" s="10" t="s">
        <v>9</v>
      </c>
      <c r="D30" s="10" t="s">
        <v>37</v>
      </c>
      <c r="E30" s="10" t="s">
        <v>97</v>
      </c>
      <c r="F30" s="29" t="s">
        <v>98</v>
      </c>
      <c r="G30" s="10" t="s">
        <v>99</v>
      </c>
      <c r="H30" s="10" t="s">
        <v>122</v>
      </c>
      <c r="I30" s="10" t="s">
        <v>123</v>
      </c>
      <c r="L30" s="1" t="s">
        <v>263</v>
      </c>
      <c r="M30" s="1" t="s">
        <v>264</v>
      </c>
    </row>
    <row r="31" spans="2:13" ht="13.15" x14ac:dyDescent="0.4">
      <c r="B31" s="9" t="s">
        <v>104</v>
      </c>
      <c r="C31" s="9" t="s">
        <v>101</v>
      </c>
      <c r="D31" s="54" t="s">
        <v>105</v>
      </c>
      <c r="E31" s="13">
        <v>935</v>
      </c>
      <c r="F31" s="17"/>
      <c r="G31" s="13" t="str">
        <f t="shared" ref="G31:G49" si="0">IF(F31&gt;0,F31*E31,"")</f>
        <v/>
      </c>
      <c r="H31" s="30"/>
      <c r="I31" s="31" t="s">
        <v>277</v>
      </c>
      <c r="L31" t="str">
        <f>IF(LEFT($C31,7)="Danfoss",$G31,"")</f>
        <v/>
      </c>
      <c r="M31" t="str">
        <f t="shared" ref="M31:M49" si="1">IF(AND(K31="",L31=""),G31,"")</f>
        <v/>
      </c>
    </row>
    <row r="32" spans="2:13" ht="13.15" x14ac:dyDescent="0.4">
      <c r="B32" s="9" t="s">
        <v>102</v>
      </c>
      <c r="C32" s="9" t="s">
        <v>101</v>
      </c>
      <c r="D32" s="54" t="s">
        <v>103</v>
      </c>
      <c r="E32" s="13">
        <v>645</v>
      </c>
      <c r="F32" s="17"/>
      <c r="G32" s="13" t="str">
        <f t="shared" si="0"/>
        <v/>
      </c>
      <c r="H32" s="30"/>
      <c r="I32" s="31" t="s">
        <v>277</v>
      </c>
      <c r="L32" t="str">
        <f t="shared" ref="L32:L68" si="2">IF(LEFT($C32,7)="Danfoss",$G32,"")</f>
        <v/>
      </c>
      <c r="M32" t="str">
        <f t="shared" si="1"/>
        <v/>
      </c>
    </row>
    <row r="33" spans="2:13" ht="13.15" x14ac:dyDescent="0.4">
      <c r="B33" s="9" t="s">
        <v>310</v>
      </c>
      <c r="C33" s="9" t="s">
        <v>238</v>
      </c>
      <c r="D33" s="54" t="s">
        <v>322</v>
      </c>
      <c r="E33" s="13">
        <v>36</v>
      </c>
      <c r="F33" s="17"/>
      <c r="G33" s="13" t="str">
        <f t="shared" si="0"/>
        <v/>
      </c>
      <c r="H33" s="31" t="s">
        <v>311</v>
      </c>
      <c r="I33" s="30"/>
      <c r="L33" t="str">
        <f t="shared" si="2"/>
        <v/>
      </c>
      <c r="M33" t="str">
        <f t="shared" ref="M33" si="3">IF(AND(K33="",L33=""),G33,"")</f>
        <v/>
      </c>
    </row>
    <row r="34" spans="2:13" ht="13.15" x14ac:dyDescent="0.4">
      <c r="B34" s="9" t="s">
        <v>236</v>
      </c>
      <c r="C34" s="9" t="s">
        <v>238</v>
      </c>
      <c r="D34" s="54" t="s">
        <v>237</v>
      </c>
      <c r="E34" s="13">
        <v>13</v>
      </c>
      <c r="F34" s="18"/>
      <c r="G34" s="13" t="str">
        <f t="shared" si="0"/>
        <v/>
      </c>
      <c r="H34" s="33" t="s">
        <v>19</v>
      </c>
      <c r="I34" s="30"/>
      <c r="L34" t="str">
        <f t="shared" si="2"/>
        <v/>
      </c>
      <c r="M34" t="str">
        <f t="shared" si="1"/>
        <v/>
      </c>
    </row>
    <row r="35" spans="2:13" ht="13.15" x14ac:dyDescent="0.4">
      <c r="B35" s="9" t="s">
        <v>235</v>
      </c>
      <c r="C35" s="9" t="s">
        <v>238</v>
      </c>
      <c r="D35" s="54" t="s">
        <v>321</v>
      </c>
      <c r="E35" s="13">
        <v>11</v>
      </c>
      <c r="F35" s="18"/>
      <c r="G35" s="13" t="str">
        <f t="shared" si="0"/>
        <v/>
      </c>
      <c r="H35" s="33" t="s">
        <v>24</v>
      </c>
      <c r="I35" s="30"/>
      <c r="L35" t="str">
        <f t="shared" si="2"/>
        <v/>
      </c>
      <c r="M35" t="str">
        <f t="shared" si="1"/>
        <v/>
      </c>
    </row>
    <row r="36" spans="2:13" ht="13.15" x14ac:dyDescent="0.4">
      <c r="B36" s="2" t="s">
        <v>271</v>
      </c>
      <c r="C36" s="2" t="s">
        <v>318</v>
      </c>
      <c r="D36" s="54" t="s">
        <v>270</v>
      </c>
      <c r="E36" s="13">
        <v>53</v>
      </c>
      <c r="F36" s="18"/>
      <c r="G36" s="13" t="str">
        <f t="shared" si="0"/>
        <v/>
      </c>
      <c r="H36" s="33" t="s">
        <v>281</v>
      </c>
      <c r="I36" s="30"/>
      <c r="L36" t="str">
        <f t="shared" si="2"/>
        <v/>
      </c>
      <c r="M36" t="str">
        <f t="shared" si="1"/>
        <v/>
      </c>
    </row>
    <row r="37" spans="2:13" ht="13.15" x14ac:dyDescent="0.4">
      <c r="B37" s="2" t="s">
        <v>298</v>
      </c>
      <c r="C37" s="9" t="s">
        <v>318</v>
      </c>
      <c r="D37" s="55" t="s">
        <v>290</v>
      </c>
      <c r="E37" s="13">
        <v>20</v>
      </c>
      <c r="F37" s="17"/>
      <c r="G37" s="13" t="str">
        <f t="shared" si="0"/>
        <v/>
      </c>
      <c r="H37" s="9"/>
      <c r="I37" s="31" t="s">
        <v>287</v>
      </c>
      <c r="L37" t="str">
        <f t="shared" si="2"/>
        <v/>
      </c>
      <c r="M37" t="str">
        <f t="shared" si="1"/>
        <v/>
      </c>
    </row>
    <row r="38" spans="2:13" x14ac:dyDescent="0.35">
      <c r="B38" s="2" t="s">
        <v>296</v>
      </c>
      <c r="C38" s="9" t="s">
        <v>318</v>
      </c>
      <c r="D38" s="5" t="s">
        <v>288</v>
      </c>
      <c r="E38" s="13">
        <v>21</v>
      </c>
      <c r="F38" s="17"/>
      <c r="G38" s="13" t="str">
        <f t="shared" si="0"/>
        <v/>
      </c>
      <c r="H38" s="2"/>
      <c r="I38" s="31" t="s">
        <v>287</v>
      </c>
      <c r="L38" t="str">
        <f t="shared" si="2"/>
        <v/>
      </c>
      <c r="M38" t="str">
        <f t="shared" si="1"/>
        <v/>
      </c>
    </row>
    <row r="39" spans="2:13" ht="13.15" x14ac:dyDescent="0.4">
      <c r="B39" s="9" t="s">
        <v>292</v>
      </c>
      <c r="C39" s="2" t="s">
        <v>318</v>
      </c>
      <c r="D39" s="54" t="s">
        <v>25</v>
      </c>
      <c r="E39" s="13">
        <v>29</v>
      </c>
      <c r="F39" s="17"/>
      <c r="G39" s="13" t="str">
        <f t="shared" si="0"/>
        <v/>
      </c>
      <c r="H39" s="33"/>
      <c r="I39" s="31" t="s">
        <v>280</v>
      </c>
      <c r="L39" t="str">
        <f t="shared" si="2"/>
        <v/>
      </c>
      <c r="M39" t="str">
        <f t="shared" si="1"/>
        <v/>
      </c>
    </row>
    <row r="40" spans="2:13" ht="13.15" x14ac:dyDescent="0.4">
      <c r="B40" s="9" t="s">
        <v>293</v>
      </c>
      <c r="C40" s="2" t="s">
        <v>318</v>
      </c>
      <c r="D40" s="54" t="s">
        <v>26</v>
      </c>
      <c r="E40" s="13">
        <v>27</v>
      </c>
      <c r="F40" s="17"/>
      <c r="G40" s="13" t="str">
        <f t="shared" si="0"/>
        <v/>
      </c>
      <c r="H40" s="33"/>
      <c r="I40" s="31" t="s">
        <v>280</v>
      </c>
      <c r="L40" t="str">
        <f t="shared" si="2"/>
        <v/>
      </c>
      <c r="M40" t="str">
        <f t="shared" si="1"/>
        <v/>
      </c>
    </row>
    <row r="41" spans="2:13" ht="13.15" x14ac:dyDescent="0.4">
      <c r="B41" s="2" t="s">
        <v>299</v>
      </c>
      <c r="C41" s="9" t="s">
        <v>318</v>
      </c>
      <c r="D41" s="55" t="s">
        <v>291</v>
      </c>
      <c r="E41" s="13">
        <v>23</v>
      </c>
      <c r="F41" s="17"/>
      <c r="G41" s="13" t="str">
        <f t="shared" si="0"/>
        <v/>
      </c>
      <c r="H41" s="9"/>
      <c r="I41" s="31" t="s">
        <v>287</v>
      </c>
      <c r="L41" t="str">
        <f t="shared" si="2"/>
        <v/>
      </c>
      <c r="M41" t="str">
        <f t="shared" si="1"/>
        <v/>
      </c>
    </row>
    <row r="42" spans="2:13" x14ac:dyDescent="0.35">
      <c r="B42" s="2" t="s">
        <v>297</v>
      </c>
      <c r="C42" s="9" t="s">
        <v>318</v>
      </c>
      <c r="D42" s="5" t="s">
        <v>289</v>
      </c>
      <c r="E42" s="13">
        <v>19</v>
      </c>
      <c r="F42" s="17"/>
      <c r="G42" s="13" t="str">
        <f t="shared" si="0"/>
        <v/>
      </c>
      <c r="H42" s="9"/>
      <c r="I42" s="31" t="s">
        <v>287</v>
      </c>
      <c r="L42" t="str">
        <f t="shared" si="2"/>
        <v/>
      </c>
      <c r="M42" t="str">
        <f t="shared" si="1"/>
        <v/>
      </c>
    </row>
    <row r="43" spans="2:13" x14ac:dyDescent="0.35">
      <c r="B43" s="9" t="s">
        <v>294</v>
      </c>
      <c r="C43" s="2" t="s">
        <v>318</v>
      </c>
      <c r="D43" s="5" t="s">
        <v>232</v>
      </c>
      <c r="E43" s="13">
        <v>29</v>
      </c>
      <c r="F43" s="17"/>
      <c r="G43" s="13" t="str">
        <f t="shared" si="0"/>
        <v/>
      </c>
      <c r="H43" s="33"/>
      <c r="I43" s="31" t="s">
        <v>280</v>
      </c>
      <c r="L43" t="str">
        <f t="shared" si="2"/>
        <v/>
      </c>
      <c r="M43" t="str">
        <f t="shared" si="1"/>
        <v/>
      </c>
    </row>
    <row r="44" spans="2:13" x14ac:dyDescent="0.35">
      <c r="B44" s="9" t="s">
        <v>295</v>
      </c>
      <c r="C44" s="2" t="s">
        <v>318</v>
      </c>
      <c r="D44" s="5" t="s">
        <v>231</v>
      </c>
      <c r="E44" s="13">
        <v>27</v>
      </c>
      <c r="F44" s="17"/>
      <c r="G44" s="13" t="str">
        <f t="shared" si="0"/>
        <v/>
      </c>
      <c r="H44" s="33"/>
      <c r="I44" s="31" t="s">
        <v>280</v>
      </c>
      <c r="L44" t="str">
        <f t="shared" si="2"/>
        <v/>
      </c>
      <c r="M44" t="str">
        <f t="shared" si="1"/>
        <v/>
      </c>
    </row>
    <row r="45" spans="2:13" ht="13.15" x14ac:dyDescent="0.4">
      <c r="B45" s="9" t="s">
        <v>300</v>
      </c>
      <c r="C45" s="9" t="s">
        <v>274</v>
      </c>
      <c r="D45" s="55" t="s">
        <v>287</v>
      </c>
      <c r="E45" s="13">
        <v>69</v>
      </c>
      <c r="F45" s="17"/>
      <c r="G45" s="13" t="str">
        <f t="shared" si="0"/>
        <v/>
      </c>
      <c r="H45" s="2"/>
      <c r="I45" s="31"/>
      <c r="L45" t="str">
        <f t="shared" si="2"/>
        <v/>
      </c>
      <c r="M45" t="str">
        <f t="shared" si="1"/>
        <v/>
      </c>
    </row>
    <row r="46" spans="2:13" ht="13.15" x14ac:dyDescent="0.4">
      <c r="B46" s="32" t="s">
        <v>273</v>
      </c>
      <c r="C46" s="9" t="s">
        <v>274</v>
      </c>
      <c r="D46" s="54" t="s">
        <v>275</v>
      </c>
      <c r="E46" s="13">
        <v>7</v>
      </c>
      <c r="F46" s="17"/>
      <c r="G46" s="13" t="str">
        <f t="shared" si="0"/>
        <v/>
      </c>
      <c r="H46" s="30"/>
      <c r="I46" s="31" t="s">
        <v>301</v>
      </c>
      <c r="L46" t="str">
        <f t="shared" si="2"/>
        <v/>
      </c>
      <c r="M46" t="str">
        <f t="shared" si="1"/>
        <v/>
      </c>
    </row>
    <row r="47" spans="2:13" ht="13.15" x14ac:dyDescent="0.4">
      <c r="B47" s="32" t="s">
        <v>272</v>
      </c>
      <c r="C47" s="2" t="s">
        <v>229</v>
      </c>
      <c r="D47" s="54">
        <v>2291.3301000000001</v>
      </c>
      <c r="E47" s="13">
        <v>7</v>
      </c>
      <c r="F47" s="17"/>
      <c r="G47" s="13" t="str">
        <f t="shared" si="0"/>
        <v/>
      </c>
      <c r="H47" s="30"/>
      <c r="I47" s="31" t="s">
        <v>301</v>
      </c>
      <c r="L47" t="str">
        <f t="shared" si="2"/>
        <v/>
      </c>
      <c r="M47" t="str">
        <f t="shared" si="1"/>
        <v/>
      </c>
    </row>
    <row r="48" spans="2:13" ht="13.15" x14ac:dyDescent="0.4">
      <c r="B48" s="9" t="s">
        <v>331</v>
      </c>
      <c r="C48" s="9" t="s">
        <v>329</v>
      </c>
      <c r="D48" s="55" t="s">
        <v>332</v>
      </c>
      <c r="E48" s="13">
        <v>5</v>
      </c>
      <c r="F48" s="17"/>
      <c r="G48" s="13" t="str">
        <f t="shared" si="0"/>
        <v/>
      </c>
      <c r="H48" s="33"/>
      <c r="I48" s="31"/>
      <c r="L48" t="str">
        <f t="shared" si="2"/>
        <v/>
      </c>
      <c r="M48" t="str">
        <f t="shared" si="1"/>
        <v/>
      </c>
    </row>
    <row r="49" spans="2:15" ht="13.15" x14ac:dyDescent="0.4">
      <c r="B49" s="9" t="s">
        <v>337</v>
      </c>
      <c r="C49" s="9" t="s">
        <v>329</v>
      </c>
      <c r="D49" s="55" t="s">
        <v>333</v>
      </c>
      <c r="E49" s="13">
        <v>3</v>
      </c>
      <c r="F49" s="17"/>
      <c r="G49" s="13" t="str">
        <f t="shared" si="0"/>
        <v/>
      </c>
      <c r="H49" s="33"/>
      <c r="I49" s="30"/>
      <c r="L49" t="str">
        <f t="shared" si="2"/>
        <v/>
      </c>
      <c r="M49" t="str">
        <f t="shared" si="1"/>
        <v/>
      </c>
    </row>
    <row r="50" spans="2:15" ht="13.15" x14ac:dyDescent="0.4">
      <c r="B50" s="2" t="s">
        <v>164</v>
      </c>
      <c r="C50" s="9" t="s">
        <v>329</v>
      </c>
      <c r="D50" s="55" t="s">
        <v>338</v>
      </c>
      <c r="E50" s="13">
        <v>1</v>
      </c>
      <c r="F50" s="17"/>
      <c r="G50" s="13" t="str">
        <f t="shared" ref="G50:G68" si="4">IF(F50&gt;0,F50*E50,"")</f>
        <v/>
      </c>
      <c r="H50" s="33"/>
      <c r="I50" s="30"/>
      <c r="L50" t="str">
        <f t="shared" si="2"/>
        <v/>
      </c>
      <c r="M50" t="str">
        <f t="shared" ref="M50:M68" si="5">IF(AND(K50="",L50=""),G50,"")</f>
        <v/>
      </c>
    </row>
    <row r="51" spans="2:15" ht="13.15" x14ac:dyDescent="0.4">
      <c r="B51" s="2" t="s">
        <v>163</v>
      </c>
      <c r="C51" s="9" t="s">
        <v>329</v>
      </c>
      <c r="D51" s="55" t="s">
        <v>339</v>
      </c>
      <c r="E51" s="13">
        <v>2</v>
      </c>
      <c r="F51" s="17"/>
      <c r="G51" s="13" t="str">
        <f t="shared" si="4"/>
        <v/>
      </c>
      <c r="H51" s="33"/>
      <c r="I51" s="30"/>
      <c r="L51" t="str">
        <f t="shared" si="2"/>
        <v/>
      </c>
      <c r="M51" t="str">
        <f t="shared" si="5"/>
        <v/>
      </c>
    </row>
    <row r="52" spans="2:15" ht="13.15" x14ac:dyDescent="0.4">
      <c r="B52" s="9" t="s">
        <v>336</v>
      </c>
      <c r="C52" s="9" t="s">
        <v>329</v>
      </c>
      <c r="D52" s="55" t="s">
        <v>330</v>
      </c>
      <c r="E52" s="13">
        <v>2</v>
      </c>
      <c r="F52" s="17"/>
      <c r="G52" s="13" t="str">
        <f t="shared" si="4"/>
        <v/>
      </c>
      <c r="H52" s="33"/>
      <c r="I52" s="30"/>
      <c r="L52" t="str">
        <f t="shared" si="2"/>
        <v/>
      </c>
      <c r="M52" t="str">
        <f t="shared" si="5"/>
        <v/>
      </c>
    </row>
    <row r="53" spans="2:15" ht="13.15" x14ac:dyDescent="0.4">
      <c r="B53" s="9" t="s">
        <v>335</v>
      </c>
      <c r="C53" s="9" t="s">
        <v>329</v>
      </c>
      <c r="D53" s="55" t="s">
        <v>334</v>
      </c>
      <c r="E53" s="13">
        <v>2</v>
      </c>
      <c r="F53" s="17"/>
      <c r="G53" s="13" t="str">
        <f t="shared" ref="G53" si="6">IF(F53&gt;0,F53*E53,"")</f>
        <v/>
      </c>
      <c r="H53" s="33"/>
      <c r="I53" s="30"/>
      <c r="L53" t="str">
        <f t="shared" si="2"/>
        <v/>
      </c>
      <c r="M53" t="str">
        <f t="shared" ref="M53" si="7">IF(AND(K53="",L53=""),G53,"")</f>
        <v/>
      </c>
    </row>
    <row r="54" spans="2:15" ht="13.15" x14ac:dyDescent="0.4">
      <c r="B54" s="2" t="s">
        <v>59</v>
      </c>
      <c r="C54" s="2" t="s">
        <v>318</v>
      </c>
      <c r="D54" s="55" t="s">
        <v>42</v>
      </c>
      <c r="E54" s="13">
        <v>95</v>
      </c>
      <c r="F54" s="17"/>
      <c r="G54" s="13" t="str">
        <f t="shared" si="4"/>
        <v/>
      </c>
      <c r="H54" s="33" t="s">
        <v>19</v>
      </c>
      <c r="I54" s="30"/>
      <c r="L54" t="str">
        <f t="shared" si="2"/>
        <v/>
      </c>
      <c r="M54" t="str">
        <f t="shared" si="5"/>
        <v/>
      </c>
    </row>
    <row r="55" spans="2:15" ht="13.15" x14ac:dyDescent="0.4">
      <c r="B55" s="2" t="s">
        <v>54</v>
      </c>
      <c r="C55" s="2" t="s">
        <v>318</v>
      </c>
      <c r="D55" s="54" t="s">
        <v>40</v>
      </c>
      <c r="E55" s="13">
        <v>30</v>
      </c>
      <c r="F55" s="17"/>
      <c r="G55" s="13" t="str">
        <f t="shared" si="4"/>
        <v/>
      </c>
      <c r="H55" s="33" t="s">
        <v>19</v>
      </c>
      <c r="I55" s="30"/>
      <c r="L55" t="str">
        <f t="shared" si="2"/>
        <v/>
      </c>
      <c r="M55" t="str">
        <f t="shared" si="5"/>
        <v/>
      </c>
    </row>
    <row r="56" spans="2:15" ht="13.15" x14ac:dyDescent="0.4">
      <c r="B56" s="2" t="s">
        <v>54</v>
      </c>
      <c r="C56" s="2" t="s">
        <v>318</v>
      </c>
      <c r="D56" s="54" t="s">
        <v>39</v>
      </c>
      <c r="E56" s="13">
        <v>28</v>
      </c>
      <c r="F56" s="17"/>
      <c r="G56" s="13" t="str">
        <f t="shared" si="4"/>
        <v/>
      </c>
      <c r="H56" s="33" t="s">
        <v>24</v>
      </c>
      <c r="I56" s="30"/>
      <c r="L56" t="str">
        <f t="shared" si="2"/>
        <v/>
      </c>
      <c r="M56" t="str">
        <f t="shared" si="5"/>
        <v/>
      </c>
    </row>
    <row r="57" spans="2:15" ht="13.15" x14ac:dyDescent="0.4">
      <c r="B57" s="2" t="s">
        <v>55</v>
      </c>
      <c r="C57" s="2" t="s">
        <v>318</v>
      </c>
      <c r="D57" s="54" t="s">
        <v>41</v>
      </c>
      <c r="E57" s="13">
        <v>42</v>
      </c>
      <c r="F57" s="17"/>
      <c r="G57" s="13" t="str">
        <f t="shared" si="4"/>
        <v/>
      </c>
      <c r="H57" s="33" t="s">
        <v>19</v>
      </c>
      <c r="I57" s="30"/>
      <c r="L57" t="str">
        <f t="shared" si="2"/>
        <v/>
      </c>
      <c r="M57" t="str">
        <f t="shared" si="5"/>
        <v/>
      </c>
    </row>
    <row r="58" spans="2:15" ht="13.15" x14ac:dyDescent="0.4">
      <c r="B58" s="9" t="s">
        <v>306</v>
      </c>
      <c r="C58" s="9" t="s">
        <v>308</v>
      </c>
      <c r="D58" s="54" t="s">
        <v>305</v>
      </c>
      <c r="E58" s="13">
        <v>23</v>
      </c>
      <c r="F58" s="17"/>
      <c r="G58" s="13" t="str">
        <f t="shared" si="4"/>
        <v/>
      </c>
      <c r="H58" s="33"/>
      <c r="I58" s="30"/>
      <c r="L58" t="str">
        <f t="shared" si="2"/>
        <v/>
      </c>
      <c r="M58" t="str">
        <f t="shared" si="5"/>
        <v/>
      </c>
    </row>
    <row r="59" spans="2:15" x14ac:dyDescent="0.35">
      <c r="B59" s="9" t="s">
        <v>307</v>
      </c>
      <c r="C59" s="9" t="s">
        <v>308</v>
      </c>
      <c r="D59" s="43" t="s">
        <v>309</v>
      </c>
      <c r="E59" s="13">
        <v>17</v>
      </c>
      <c r="F59" s="17"/>
      <c r="G59" s="13" t="str">
        <f t="shared" si="4"/>
        <v/>
      </c>
      <c r="H59" s="33"/>
      <c r="I59" s="30"/>
      <c r="L59" t="str">
        <f t="shared" si="2"/>
        <v/>
      </c>
      <c r="M59" t="str">
        <f t="shared" si="5"/>
        <v/>
      </c>
    </row>
    <row r="60" spans="2:15" ht="25.9" x14ac:dyDescent="0.4">
      <c r="B60" s="34" t="s">
        <v>239</v>
      </c>
      <c r="C60" s="9" t="s">
        <v>238</v>
      </c>
      <c r="D60" s="58" t="s">
        <v>240</v>
      </c>
      <c r="E60" s="13">
        <v>312</v>
      </c>
      <c r="F60" s="17"/>
      <c r="G60" s="13" t="str">
        <f t="shared" si="4"/>
        <v/>
      </c>
      <c r="H60" s="33"/>
      <c r="I60" s="31"/>
      <c r="L60" t="str">
        <f t="shared" si="2"/>
        <v/>
      </c>
      <c r="M60" t="str">
        <f t="shared" si="5"/>
        <v/>
      </c>
    </row>
    <row r="61" spans="2:15" ht="25.5" x14ac:dyDescent="0.35">
      <c r="B61" s="34" t="s">
        <v>262</v>
      </c>
      <c r="C61" s="9" t="s">
        <v>238</v>
      </c>
      <c r="D61" s="56" t="s">
        <v>241</v>
      </c>
      <c r="E61" s="13">
        <v>317</v>
      </c>
      <c r="F61" s="17"/>
      <c r="G61" s="13" t="str">
        <f t="shared" si="4"/>
        <v/>
      </c>
      <c r="H61" s="33"/>
      <c r="I61" s="31"/>
      <c r="L61" t="str">
        <f t="shared" si="2"/>
        <v/>
      </c>
      <c r="M61" t="str">
        <f t="shared" si="5"/>
        <v/>
      </c>
    </row>
    <row r="62" spans="2:15" s="37" customFormat="1" ht="12.75" customHeight="1" x14ac:dyDescent="0.4">
      <c r="B62" s="34" t="s">
        <v>242</v>
      </c>
      <c r="C62" s="34" t="s">
        <v>238</v>
      </c>
      <c r="D62" s="59" t="s">
        <v>243</v>
      </c>
      <c r="E62" s="13">
        <v>352</v>
      </c>
      <c r="F62" s="17"/>
      <c r="G62" s="16" t="str">
        <f t="shared" si="4"/>
        <v/>
      </c>
      <c r="H62" s="35"/>
      <c r="I62" s="36"/>
      <c r="L62" t="str">
        <f t="shared" si="2"/>
        <v/>
      </c>
      <c r="M62" s="37" t="str">
        <f t="shared" si="5"/>
        <v/>
      </c>
      <c r="O62"/>
    </row>
    <row r="63" spans="2:15" s="37" customFormat="1" ht="12.75" customHeight="1" x14ac:dyDescent="0.4">
      <c r="B63" s="3" t="s">
        <v>252</v>
      </c>
      <c r="C63" s="34" t="s">
        <v>238</v>
      </c>
      <c r="D63" s="59" t="s">
        <v>253</v>
      </c>
      <c r="E63" s="13">
        <v>244</v>
      </c>
      <c r="F63" s="17"/>
      <c r="G63" s="16" t="str">
        <f t="shared" si="4"/>
        <v/>
      </c>
      <c r="H63" s="35"/>
      <c r="I63" s="36"/>
      <c r="L63" t="str">
        <f t="shared" si="2"/>
        <v/>
      </c>
      <c r="M63" s="37" t="str">
        <f t="shared" si="5"/>
        <v/>
      </c>
      <c r="O63"/>
    </row>
    <row r="64" spans="2:15" s="37" customFormat="1" ht="12.75" customHeight="1" x14ac:dyDescent="0.35">
      <c r="B64" s="3" t="s">
        <v>244</v>
      </c>
      <c r="C64" s="34" t="s">
        <v>238</v>
      </c>
      <c r="D64" s="57" t="s">
        <v>245</v>
      </c>
      <c r="E64" s="13">
        <v>244</v>
      </c>
      <c r="F64" s="17"/>
      <c r="G64" s="16" t="str">
        <f t="shared" si="4"/>
        <v/>
      </c>
      <c r="H64" s="35"/>
      <c r="I64" s="36"/>
      <c r="L64" t="str">
        <f t="shared" si="2"/>
        <v/>
      </c>
      <c r="M64" s="37" t="str">
        <f t="shared" si="5"/>
        <v/>
      </c>
      <c r="O64"/>
    </row>
    <row r="65" spans="2:15" s="37" customFormat="1" ht="12.75" customHeight="1" x14ac:dyDescent="0.4">
      <c r="B65" s="3" t="s">
        <v>250</v>
      </c>
      <c r="C65" s="34" t="s">
        <v>238</v>
      </c>
      <c r="D65" s="59" t="s">
        <v>251</v>
      </c>
      <c r="E65" s="13">
        <v>244</v>
      </c>
      <c r="F65" s="17"/>
      <c r="G65" s="16" t="str">
        <f t="shared" si="4"/>
        <v/>
      </c>
      <c r="H65" s="35"/>
      <c r="I65" s="36"/>
      <c r="L65" t="str">
        <f t="shared" si="2"/>
        <v/>
      </c>
      <c r="M65" s="37" t="str">
        <f t="shared" si="5"/>
        <v/>
      </c>
      <c r="O65"/>
    </row>
    <row r="66" spans="2:15" s="37" customFormat="1" ht="12.75" customHeight="1" x14ac:dyDescent="0.4">
      <c r="B66" s="34" t="s">
        <v>261</v>
      </c>
      <c r="C66" s="34" t="s">
        <v>238</v>
      </c>
      <c r="D66" s="59" t="s">
        <v>256</v>
      </c>
      <c r="E66" s="13">
        <v>250</v>
      </c>
      <c r="F66" s="17"/>
      <c r="G66" s="16" t="str">
        <f t="shared" si="4"/>
        <v/>
      </c>
      <c r="H66" s="35"/>
      <c r="I66" s="36"/>
      <c r="L66" t="str">
        <f t="shared" si="2"/>
        <v/>
      </c>
      <c r="M66" s="37" t="str">
        <f t="shared" si="5"/>
        <v/>
      </c>
      <c r="O66"/>
    </row>
    <row r="67" spans="2:15" s="37" customFormat="1" ht="12.75" customHeight="1" x14ac:dyDescent="0.4">
      <c r="B67" s="3" t="s">
        <v>254</v>
      </c>
      <c r="C67" s="34" t="s">
        <v>238</v>
      </c>
      <c r="D67" s="59" t="s">
        <v>255</v>
      </c>
      <c r="E67" s="13">
        <v>250</v>
      </c>
      <c r="F67" s="17"/>
      <c r="G67" s="16" t="str">
        <f t="shared" si="4"/>
        <v/>
      </c>
      <c r="H67" s="35"/>
      <c r="I67" s="36"/>
      <c r="L67" t="str">
        <f t="shared" si="2"/>
        <v/>
      </c>
      <c r="M67" s="37" t="str">
        <f t="shared" si="5"/>
        <v/>
      </c>
      <c r="O67"/>
    </row>
    <row r="68" spans="2:15" s="37" customFormat="1" ht="12.75" customHeight="1" x14ac:dyDescent="0.4">
      <c r="B68" s="2" t="s">
        <v>246</v>
      </c>
      <c r="C68" s="34" t="s">
        <v>238</v>
      </c>
      <c r="D68" s="59" t="s">
        <v>247</v>
      </c>
      <c r="E68" s="13">
        <v>250</v>
      </c>
      <c r="F68" s="17"/>
      <c r="G68" s="16" t="str">
        <f t="shared" si="4"/>
        <v/>
      </c>
      <c r="H68" s="35"/>
      <c r="I68" s="36"/>
      <c r="L68" t="str">
        <f t="shared" si="2"/>
        <v/>
      </c>
      <c r="M68" s="37" t="str">
        <f t="shared" si="5"/>
        <v/>
      </c>
      <c r="O68"/>
    </row>
    <row r="69" spans="2:15" s="37" customFormat="1" ht="13.15" x14ac:dyDescent="0.4">
      <c r="B69" s="3" t="s">
        <v>259</v>
      </c>
      <c r="C69" s="34" t="s">
        <v>238</v>
      </c>
      <c r="D69" s="59" t="s">
        <v>260</v>
      </c>
      <c r="E69" s="13">
        <v>255</v>
      </c>
      <c r="F69" s="17"/>
      <c r="G69" s="16" t="str">
        <f t="shared" ref="G69:G71" si="8">IF(F69&gt;0,F69*E69,"")</f>
        <v/>
      </c>
      <c r="H69" s="35"/>
      <c r="I69" s="36"/>
      <c r="L69" t="str">
        <f t="shared" ref="L69:L96" si="9">IF(LEFT($C69,7)="Danfoss",$G69,"")</f>
        <v/>
      </c>
      <c r="M69" s="37" t="str">
        <f t="shared" ref="M69:M80" si="10">IF(AND(K69="",L69=""),G69,"")</f>
        <v/>
      </c>
      <c r="O69"/>
    </row>
    <row r="70" spans="2:15" s="37" customFormat="1" ht="13.15" x14ac:dyDescent="0.4">
      <c r="B70" s="3" t="s">
        <v>257</v>
      </c>
      <c r="C70" s="34" t="s">
        <v>238</v>
      </c>
      <c r="D70" s="59" t="s">
        <v>258</v>
      </c>
      <c r="E70" s="13">
        <v>255</v>
      </c>
      <c r="F70" s="17"/>
      <c r="G70" s="16" t="str">
        <f t="shared" si="8"/>
        <v/>
      </c>
      <c r="H70" s="35"/>
      <c r="I70" s="36"/>
      <c r="L70" t="str">
        <f t="shared" si="9"/>
        <v/>
      </c>
      <c r="M70" s="37" t="str">
        <f t="shared" si="10"/>
        <v/>
      </c>
      <c r="O70"/>
    </row>
    <row r="71" spans="2:15" s="37" customFormat="1" ht="13.15" x14ac:dyDescent="0.4">
      <c r="B71" s="34" t="s">
        <v>248</v>
      </c>
      <c r="C71" s="34" t="s">
        <v>238</v>
      </c>
      <c r="D71" s="59" t="s">
        <v>249</v>
      </c>
      <c r="E71" s="13">
        <v>255</v>
      </c>
      <c r="F71" s="17"/>
      <c r="G71" s="16" t="str">
        <f t="shared" si="8"/>
        <v/>
      </c>
      <c r="H71" s="35"/>
      <c r="I71" s="36"/>
      <c r="L71" t="str">
        <f t="shared" si="9"/>
        <v/>
      </c>
      <c r="M71" s="37" t="str">
        <f t="shared" si="10"/>
        <v/>
      </c>
      <c r="O71"/>
    </row>
    <row r="72" spans="2:15" ht="13.15" x14ac:dyDescent="0.4">
      <c r="B72" s="38" t="s">
        <v>282</v>
      </c>
      <c r="C72" s="9" t="s">
        <v>274</v>
      </c>
      <c r="D72" s="54" t="s">
        <v>283</v>
      </c>
      <c r="E72" s="13">
        <v>27</v>
      </c>
      <c r="F72" s="17"/>
      <c r="G72" s="13" t="str">
        <f t="shared" ref="G72:G73" si="11">IF(F72="","",E72*F72)</f>
        <v/>
      </c>
      <c r="H72" s="33"/>
      <c r="I72" s="31"/>
      <c r="L72" t="str">
        <f t="shared" si="9"/>
        <v/>
      </c>
      <c r="M72" t="str">
        <f t="shared" ref="M72:M73" si="12">IF(AND(K72="",L72=""),G72,"")</f>
        <v/>
      </c>
    </row>
    <row r="73" spans="2:15" ht="13.15" x14ac:dyDescent="0.4">
      <c r="B73" s="9" t="s">
        <v>84</v>
      </c>
      <c r="C73" s="9" t="s">
        <v>36</v>
      </c>
      <c r="D73" s="54" t="s">
        <v>314</v>
      </c>
      <c r="E73" s="13">
        <v>29</v>
      </c>
      <c r="F73" s="17"/>
      <c r="G73" s="13" t="str">
        <f t="shared" si="11"/>
        <v/>
      </c>
      <c r="H73" s="33"/>
      <c r="I73" s="31"/>
      <c r="L73" t="str">
        <f t="shared" si="9"/>
        <v/>
      </c>
      <c r="M73" t="str">
        <f t="shared" si="12"/>
        <v/>
      </c>
    </row>
    <row r="74" spans="2:15" ht="13.15" x14ac:dyDescent="0.4">
      <c r="B74" s="9" t="s">
        <v>85</v>
      </c>
      <c r="C74" s="9" t="s">
        <v>36</v>
      </c>
      <c r="D74" s="54" t="s">
        <v>323</v>
      </c>
      <c r="E74" s="13">
        <v>37</v>
      </c>
      <c r="F74" s="17"/>
      <c r="G74" s="13" t="str">
        <f t="shared" ref="G74:G96" si="13">IF(F74&gt;0,F74*E74,"")</f>
        <v/>
      </c>
      <c r="H74" s="33"/>
      <c r="I74" s="30"/>
      <c r="L74" t="str">
        <f t="shared" si="9"/>
        <v/>
      </c>
      <c r="M74" t="str">
        <f t="shared" si="10"/>
        <v/>
      </c>
    </row>
    <row r="75" spans="2:15" ht="13.15" x14ac:dyDescent="0.4">
      <c r="B75" s="9" t="s">
        <v>87</v>
      </c>
      <c r="C75" s="9" t="s">
        <v>36</v>
      </c>
      <c r="D75" s="58" t="s">
        <v>324</v>
      </c>
      <c r="E75" s="13">
        <v>30</v>
      </c>
      <c r="F75" s="17"/>
      <c r="G75" s="13" t="str">
        <f t="shared" si="13"/>
        <v/>
      </c>
      <c r="H75" s="33"/>
      <c r="I75" s="30"/>
      <c r="L75" t="str">
        <f t="shared" si="9"/>
        <v/>
      </c>
      <c r="M75" t="str">
        <f t="shared" si="10"/>
        <v/>
      </c>
    </row>
    <row r="76" spans="2:15" ht="13.15" x14ac:dyDescent="0.4">
      <c r="B76" s="9" t="s">
        <v>316</v>
      </c>
      <c r="C76" s="2" t="s">
        <v>36</v>
      </c>
      <c r="D76" s="54" t="s">
        <v>315</v>
      </c>
      <c r="E76" s="13">
        <v>44</v>
      </c>
      <c r="F76" s="17"/>
      <c r="G76" s="13" t="str">
        <f t="shared" si="13"/>
        <v/>
      </c>
      <c r="H76" s="33"/>
      <c r="I76" s="30"/>
      <c r="L76" t="str">
        <f t="shared" si="9"/>
        <v/>
      </c>
      <c r="M76" t="str">
        <f t="shared" si="10"/>
        <v/>
      </c>
    </row>
    <row r="77" spans="2:15" ht="13.15" x14ac:dyDescent="0.4">
      <c r="B77" s="9" t="s">
        <v>88</v>
      </c>
      <c r="C77" s="9" t="s">
        <v>36</v>
      </c>
      <c r="D77" s="58" t="s">
        <v>325</v>
      </c>
      <c r="E77" s="13">
        <v>52</v>
      </c>
      <c r="F77" s="17"/>
      <c r="G77" s="13" t="str">
        <f t="shared" si="13"/>
        <v/>
      </c>
      <c r="H77" s="33"/>
      <c r="I77" s="30"/>
      <c r="L77" t="str">
        <f t="shared" si="9"/>
        <v/>
      </c>
      <c r="M77" t="str">
        <f t="shared" si="10"/>
        <v/>
      </c>
    </row>
    <row r="78" spans="2:15" ht="13.15" x14ac:dyDescent="0.4">
      <c r="B78" s="9" t="s">
        <v>312</v>
      </c>
      <c r="C78" s="9" t="s">
        <v>36</v>
      </c>
      <c r="D78" s="58" t="s">
        <v>313</v>
      </c>
      <c r="E78" s="13">
        <v>60</v>
      </c>
      <c r="F78" s="17"/>
      <c r="G78" s="13" t="str">
        <f t="shared" si="13"/>
        <v/>
      </c>
      <c r="H78" s="33"/>
      <c r="I78" s="30"/>
      <c r="L78" t="str">
        <f t="shared" si="9"/>
        <v/>
      </c>
      <c r="M78" t="str">
        <f t="shared" si="10"/>
        <v/>
      </c>
    </row>
    <row r="79" spans="2:15" ht="13.15" x14ac:dyDescent="0.4">
      <c r="B79" s="2" t="s">
        <v>60</v>
      </c>
      <c r="C79" s="2" t="s">
        <v>318</v>
      </c>
      <c r="D79" s="54" t="s">
        <v>0</v>
      </c>
      <c r="E79" s="13">
        <v>44</v>
      </c>
      <c r="F79" s="17"/>
      <c r="G79" s="13" t="str">
        <f t="shared" si="13"/>
        <v/>
      </c>
      <c r="H79" s="33" t="s">
        <v>19</v>
      </c>
      <c r="I79" s="30"/>
      <c r="L79" t="str">
        <f t="shared" si="9"/>
        <v/>
      </c>
      <c r="M79" t="str">
        <f t="shared" si="10"/>
        <v/>
      </c>
    </row>
    <row r="80" spans="2:15" ht="13.15" x14ac:dyDescent="0.4">
      <c r="B80" s="2" t="s">
        <v>95</v>
      </c>
      <c r="C80" s="2" t="s">
        <v>5</v>
      </c>
      <c r="D80" s="54">
        <v>241016</v>
      </c>
      <c r="E80" s="13">
        <v>33</v>
      </c>
      <c r="F80" s="17"/>
      <c r="G80" s="13" t="str">
        <f t="shared" si="13"/>
        <v/>
      </c>
      <c r="H80" s="33"/>
      <c r="I80" s="30"/>
      <c r="L80" t="str">
        <f t="shared" si="9"/>
        <v/>
      </c>
      <c r="M80" t="str">
        <f t="shared" si="10"/>
        <v/>
      </c>
    </row>
    <row r="81" spans="2:13" ht="13.15" x14ac:dyDescent="0.4">
      <c r="B81" s="2" t="s">
        <v>64</v>
      </c>
      <c r="C81" s="2" t="s">
        <v>5</v>
      </c>
      <c r="D81" s="54" t="s">
        <v>175</v>
      </c>
      <c r="E81" s="13">
        <v>307</v>
      </c>
      <c r="F81" s="17"/>
      <c r="G81" s="13" t="str">
        <f t="shared" si="13"/>
        <v/>
      </c>
      <c r="H81" s="33" t="s">
        <v>19</v>
      </c>
      <c r="I81" s="33" t="s">
        <v>278</v>
      </c>
      <c r="L81" t="str">
        <f t="shared" si="9"/>
        <v/>
      </c>
      <c r="M81" t="str">
        <f t="shared" ref="M81:M96" si="14">IF(AND(K81="",L81=""),G81,"")</f>
        <v/>
      </c>
    </row>
    <row r="82" spans="2:13" ht="13.15" x14ac:dyDescent="0.4">
      <c r="B82" s="2" t="s">
        <v>66</v>
      </c>
      <c r="C82" s="2" t="s">
        <v>318</v>
      </c>
      <c r="D82" s="54" t="s">
        <v>7</v>
      </c>
      <c r="E82" s="13">
        <v>58</v>
      </c>
      <c r="F82" s="17"/>
      <c r="G82" s="13" t="str">
        <f t="shared" si="13"/>
        <v/>
      </c>
      <c r="H82" s="33" t="s">
        <v>18</v>
      </c>
      <c r="I82" s="33"/>
      <c r="L82" t="str">
        <f t="shared" si="9"/>
        <v/>
      </c>
      <c r="M82" t="str">
        <f t="shared" si="14"/>
        <v/>
      </c>
    </row>
    <row r="83" spans="2:13" ht="13.15" x14ac:dyDescent="0.4">
      <c r="B83" s="2" t="s">
        <v>67</v>
      </c>
      <c r="C83" s="2" t="s">
        <v>318</v>
      </c>
      <c r="D83" s="54" t="s">
        <v>302</v>
      </c>
      <c r="E83" s="13">
        <v>42</v>
      </c>
      <c r="F83" s="17"/>
      <c r="G83" s="13" t="str">
        <f t="shared" si="13"/>
        <v/>
      </c>
      <c r="H83" s="33" t="s">
        <v>19</v>
      </c>
      <c r="I83" s="30"/>
      <c r="L83" t="str">
        <f t="shared" si="9"/>
        <v/>
      </c>
      <c r="M83" t="str">
        <f t="shared" si="14"/>
        <v/>
      </c>
    </row>
    <row r="84" spans="2:13" ht="13.15" x14ac:dyDescent="0.4">
      <c r="B84" s="2" t="s">
        <v>68</v>
      </c>
      <c r="C84" s="2" t="s">
        <v>318</v>
      </c>
      <c r="D84" s="54" t="s">
        <v>12</v>
      </c>
      <c r="E84" s="13">
        <v>47</v>
      </c>
      <c r="F84" s="17"/>
      <c r="G84" s="13" t="str">
        <f t="shared" si="13"/>
        <v/>
      </c>
      <c r="H84" s="33" t="s">
        <v>19</v>
      </c>
      <c r="I84" s="30"/>
      <c r="L84" t="str">
        <f t="shared" si="9"/>
        <v/>
      </c>
      <c r="M84" t="str">
        <f t="shared" si="14"/>
        <v/>
      </c>
    </row>
    <row r="85" spans="2:13" ht="13.15" x14ac:dyDescent="0.4">
      <c r="B85" s="2" t="s">
        <v>70</v>
      </c>
      <c r="C85" s="2" t="s">
        <v>318</v>
      </c>
      <c r="D85" s="54" t="s">
        <v>32</v>
      </c>
      <c r="E85" s="13">
        <v>23</v>
      </c>
      <c r="F85" s="17"/>
      <c r="G85" s="13" t="str">
        <f t="shared" si="13"/>
        <v/>
      </c>
      <c r="H85" s="33" t="s">
        <v>23</v>
      </c>
      <c r="I85" s="30"/>
      <c r="L85" t="str">
        <f t="shared" si="9"/>
        <v/>
      </c>
      <c r="M85" t="str">
        <f t="shared" si="14"/>
        <v/>
      </c>
    </row>
    <row r="86" spans="2:13" ht="13.15" x14ac:dyDescent="0.4">
      <c r="B86" s="2" t="s">
        <v>72</v>
      </c>
      <c r="C86" s="2" t="s">
        <v>318</v>
      </c>
      <c r="D86" s="54" t="s">
        <v>327</v>
      </c>
      <c r="E86" s="13">
        <v>97</v>
      </c>
      <c r="F86" s="17"/>
      <c r="G86" s="13" t="str">
        <f t="shared" si="13"/>
        <v/>
      </c>
      <c r="H86" s="33" t="s">
        <v>19</v>
      </c>
      <c r="I86" s="31" t="s">
        <v>286</v>
      </c>
      <c r="L86" t="str">
        <f t="shared" si="9"/>
        <v/>
      </c>
      <c r="M86" t="str">
        <f t="shared" si="14"/>
        <v/>
      </c>
    </row>
    <row r="87" spans="2:13" ht="13.15" x14ac:dyDescent="0.4">
      <c r="B87" s="2" t="s">
        <v>73</v>
      </c>
      <c r="C87" s="2" t="s">
        <v>318</v>
      </c>
      <c r="D87" s="54" t="s">
        <v>34</v>
      </c>
      <c r="E87" s="13">
        <v>101</v>
      </c>
      <c r="F87" s="17"/>
      <c r="G87" s="13" t="str">
        <f t="shared" si="13"/>
        <v/>
      </c>
      <c r="H87" s="33" t="s">
        <v>19</v>
      </c>
      <c r="I87" s="31" t="s">
        <v>286</v>
      </c>
      <c r="L87" t="str">
        <f t="shared" si="9"/>
        <v/>
      </c>
      <c r="M87" t="str">
        <f t="shared" si="14"/>
        <v/>
      </c>
    </row>
    <row r="88" spans="2:13" ht="13.15" x14ac:dyDescent="0.4">
      <c r="B88" s="2" t="s">
        <v>58</v>
      </c>
      <c r="C88" s="2" t="s">
        <v>318</v>
      </c>
      <c r="D88" s="54" t="s">
        <v>2</v>
      </c>
      <c r="E88" s="13">
        <v>66</v>
      </c>
      <c r="F88" s="17"/>
      <c r="G88" s="13" t="str">
        <f t="shared" si="13"/>
        <v/>
      </c>
      <c r="H88" s="33" t="s">
        <v>19</v>
      </c>
      <c r="I88" s="31" t="s">
        <v>285</v>
      </c>
      <c r="L88" t="str">
        <f t="shared" si="9"/>
        <v/>
      </c>
      <c r="M88" t="str">
        <f t="shared" si="14"/>
        <v/>
      </c>
    </row>
    <row r="89" spans="2:13" ht="13.15" x14ac:dyDescent="0.4">
      <c r="B89" s="9" t="s">
        <v>326</v>
      </c>
      <c r="C89" s="2" t="s">
        <v>318</v>
      </c>
      <c r="D89" s="54" t="s">
        <v>1</v>
      </c>
      <c r="E89" s="13">
        <v>51</v>
      </c>
      <c r="F89" s="17"/>
      <c r="G89" s="13" t="str">
        <f t="shared" si="13"/>
        <v/>
      </c>
      <c r="H89" s="33" t="s">
        <v>19</v>
      </c>
      <c r="I89" s="31" t="s">
        <v>285</v>
      </c>
      <c r="L89" t="str">
        <f t="shared" si="9"/>
        <v/>
      </c>
      <c r="M89" t="str">
        <f t="shared" si="14"/>
        <v/>
      </c>
    </row>
    <row r="90" spans="2:13" ht="13.15" x14ac:dyDescent="0.4">
      <c r="B90" s="2" t="s">
        <v>56</v>
      </c>
      <c r="C90" s="2" t="s">
        <v>318</v>
      </c>
      <c r="D90" s="54" t="s">
        <v>10</v>
      </c>
      <c r="E90" s="13">
        <v>46</v>
      </c>
      <c r="F90" s="17"/>
      <c r="G90" s="13" t="str">
        <f t="shared" si="13"/>
        <v/>
      </c>
      <c r="H90" s="33" t="s">
        <v>18</v>
      </c>
      <c r="I90" s="31" t="s">
        <v>285</v>
      </c>
      <c r="L90" t="str">
        <f t="shared" si="9"/>
        <v/>
      </c>
      <c r="M90" t="str">
        <f t="shared" si="14"/>
        <v/>
      </c>
    </row>
    <row r="91" spans="2:13" ht="13.15" x14ac:dyDescent="0.4">
      <c r="B91" s="2" t="s">
        <v>57</v>
      </c>
      <c r="C91" s="2" t="s">
        <v>318</v>
      </c>
      <c r="D91" s="54" t="s">
        <v>11</v>
      </c>
      <c r="E91" s="13">
        <v>57</v>
      </c>
      <c r="F91" s="17"/>
      <c r="G91" s="13" t="str">
        <f t="shared" si="13"/>
        <v/>
      </c>
      <c r="H91" s="33" t="s">
        <v>20</v>
      </c>
      <c r="I91" s="31" t="s">
        <v>285</v>
      </c>
      <c r="L91" t="str">
        <f t="shared" si="9"/>
        <v/>
      </c>
      <c r="M91" t="str">
        <f t="shared" si="14"/>
        <v/>
      </c>
    </row>
    <row r="92" spans="2:13" ht="13.15" x14ac:dyDescent="0.4">
      <c r="B92" s="9" t="s">
        <v>269</v>
      </c>
      <c r="C92" s="2" t="s">
        <v>318</v>
      </c>
      <c r="D92" s="54" t="s">
        <v>15</v>
      </c>
      <c r="E92" s="13">
        <v>92</v>
      </c>
      <c r="F92" s="17"/>
      <c r="G92" s="13" t="str">
        <f t="shared" si="13"/>
        <v/>
      </c>
      <c r="H92" s="33" t="s">
        <v>20</v>
      </c>
      <c r="I92" s="31" t="s">
        <v>328</v>
      </c>
      <c r="L92" t="str">
        <f t="shared" si="9"/>
        <v/>
      </c>
      <c r="M92" t="str">
        <f t="shared" si="14"/>
        <v/>
      </c>
    </row>
    <row r="93" spans="2:13" ht="13.15" x14ac:dyDescent="0.4">
      <c r="B93" s="39" t="s">
        <v>230</v>
      </c>
      <c r="C93" s="2" t="s">
        <v>224</v>
      </c>
      <c r="D93" s="60" t="s">
        <v>226</v>
      </c>
      <c r="E93" s="13">
        <v>18</v>
      </c>
      <c r="F93" s="17"/>
      <c r="G93" s="13" t="str">
        <f t="shared" si="13"/>
        <v/>
      </c>
      <c r="H93" s="30"/>
      <c r="I93" s="31" t="s">
        <v>284</v>
      </c>
      <c r="L93" t="str">
        <f t="shared" si="9"/>
        <v/>
      </c>
      <c r="M93" t="str">
        <f t="shared" si="14"/>
        <v/>
      </c>
    </row>
    <row r="94" spans="2:13" ht="13.15" x14ac:dyDescent="0.4">
      <c r="B94" s="40" t="s">
        <v>225</v>
      </c>
      <c r="C94" s="2" t="s">
        <v>224</v>
      </c>
      <c r="D94" s="43" t="s">
        <v>227</v>
      </c>
      <c r="E94" s="13">
        <v>41</v>
      </c>
      <c r="F94" s="17"/>
      <c r="G94" s="13" t="str">
        <f t="shared" si="13"/>
        <v/>
      </c>
      <c r="H94" s="30"/>
      <c r="I94" s="30"/>
      <c r="L94" t="str">
        <f t="shared" si="9"/>
        <v/>
      </c>
      <c r="M94" t="str">
        <f t="shared" si="14"/>
        <v/>
      </c>
    </row>
    <row r="95" spans="2:13" ht="13.15" x14ac:dyDescent="0.4">
      <c r="B95" s="34" t="s">
        <v>234</v>
      </c>
      <c r="C95" s="9" t="s">
        <v>238</v>
      </c>
      <c r="D95" s="58" t="s">
        <v>317</v>
      </c>
      <c r="E95" s="13">
        <v>65</v>
      </c>
      <c r="F95" s="17"/>
      <c r="G95" s="13" t="str">
        <f t="shared" si="13"/>
        <v/>
      </c>
      <c r="H95" s="33"/>
      <c r="I95" s="31" t="s">
        <v>279</v>
      </c>
      <c r="L95" t="str">
        <f t="shared" si="9"/>
        <v/>
      </c>
      <c r="M95" t="str">
        <f t="shared" si="14"/>
        <v/>
      </c>
    </row>
    <row r="96" spans="2:13" ht="13.15" x14ac:dyDescent="0.4">
      <c r="B96" s="34" t="s">
        <v>233</v>
      </c>
      <c r="C96" s="9" t="s">
        <v>238</v>
      </c>
      <c r="D96" s="58">
        <v>11044545</v>
      </c>
      <c r="E96" s="13">
        <v>65</v>
      </c>
      <c r="F96" s="17"/>
      <c r="G96" s="13" t="str">
        <f t="shared" si="13"/>
        <v/>
      </c>
      <c r="H96" s="33"/>
      <c r="I96" s="31" t="s">
        <v>279</v>
      </c>
      <c r="L96" t="str">
        <f t="shared" si="9"/>
        <v/>
      </c>
      <c r="M96" t="str">
        <f t="shared" si="14"/>
        <v/>
      </c>
    </row>
    <row r="97" spans="2:9" x14ac:dyDescent="0.35">
      <c r="E97" s="22"/>
      <c r="G97" s="22"/>
      <c r="H97" s="22"/>
      <c r="I97" s="22"/>
    </row>
    <row r="98" spans="2:9" x14ac:dyDescent="0.35">
      <c r="E98" s="22"/>
      <c r="G98" s="22"/>
      <c r="I98" s="22"/>
    </row>
    <row r="99" spans="2:9" x14ac:dyDescent="0.35">
      <c r="E99" s="22"/>
      <c r="G99" s="22"/>
      <c r="I99" s="22"/>
    </row>
    <row r="100" spans="2:9" x14ac:dyDescent="0.35">
      <c r="E100" s="22"/>
      <c r="G100" s="22"/>
      <c r="H100" s="22"/>
      <c r="I100" s="22"/>
    </row>
    <row r="101" spans="2:9" x14ac:dyDescent="0.35">
      <c r="B101" s="22"/>
      <c r="C101" s="22"/>
      <c r="D101" s="22"/>
      <c r="G101" s="22"/>
      <c r="H101" s="22"/>
      <c r="I101" s="22"/>
    </row>
    <row r="103" spans="2:9" x14ac:dyDescent="0.35">
      <c r="B103" s="22"/>
      <c r="C103" s="22"/>
      <c r="D103" s="22"/>
    </row>
    <row r="108" spans="2:9" x14ac:dyDescent="0.35">
      <c r="B108" s="22"/>
      <c r="C108" s="22"/>
      <c r="D108" s="22"/>
    </row>
    <row r="139" spans="6:6" x14ac:dyDescent="0.35">
      <c r="F139" s="41"/>
    </row>
    <row r="140" spans="6:6" x14ac:dyDescent="0.35">
      <c r="F140" s="41"/>
    </row>
    <row r="141" spans="6:6" x14ac:dyDescent="0.35">
      <c r="F141" s="41"/>
    </row>
    <row r="142" spans="6:6" x14ac:dyDescent="0.35">
      <c r="F142" s="41"/>
    </row>
    <row r="143" spans="6:6" x14ac:dyDescent="0.35">
      <c r="F143" s="41"/>
    </row>
    <row r="144" spans="6:6" x14ac:dyDescent="0.35">
      <c r="F144" s="41"/>
    </row>
  </sheetData>
  <sheetProtection insertHyperlinks="0" selectLockedCells="1"/>
  <sortState xmlns:xlrd2="http://schemas.microsoft.com/office/spreadsheetml/2017/richdata2" ref="B31:M96">
    <sortCondition ref="B31:B96"/>
  </sortState>
  <mergeCells count="14">
    <mergeCell ref="C2:G4"/>
    <mergeCell ref="H27:I27"/>
    <mergeCell ref="H8:I8"/>
    <mergeCell ref="H9:I9"/>
    <mergeCell ref="H10:I10"/>
    <mergeCell ref="H11:I11"/>
    <mergeCell ref="H12:I12"/>
    <mergeCell ref="H14:I14"/>
    <mergeCell ref="H15:I15"/>
    <mergeCell ref="H16:I16"/>
    <mergeCell ref="H17:I17"/>
    <mergeCell ref="H18:I18"/>
    <mergeCell ref="H19:I19"/>
    <mergeCell ref="H20:I20"/>
  </mergeCells>
  <conditionalFormatting sqref="H25">
    <cfRule type="cellIs" dxfId="9" priority="5" operator="greaterThan">
      <formula>4000</formula>
    </cfRule>
  </conditionalFormatting>
  <conditionalFormatting sqref="H22:H23">
    <cfRule type="cellIs" dxfId="8" priority="4" operator="greaterThan">
      <formula>3000</formula>
    </cfRule>
  </conditionalFormatting>
  <conditionalFormatting sqref="H24">
    <cfRule type="cellIs" dxfId="7" priority="3" operator="greaterThan">
      <formula>1000</formula>
    </cfRule>
  </conditionalFormatting>
  <conditionalFormatting sqref="H27">
    <cfRule type="containsText" dxfId="6" priority="1" operator="containsText" text="*">
      <formula>NOT(ISERROR(SEARCH("*",H27)))</formula>
    </cfRule>
    <cfRule type="containsText" dxfId="5" priority="2" operator="containsText" text="%">
      <formula>NOT(ISERROR(SEARCH("%",H27)))</formula>
    </cfRule>
  </conditionalFormatting>
  <hyperlinks>
    <hyperlink ref="D5" r:id="rId1" xr:uid="{0E01EE34-083C-4D03-BDC8-37D1834ACE1B}"/>
    <hyperlink ref="D6" r:id="rId2" display="PWieczorek@SunSrce.com" xr:uid="{6F516693-B5FC-48B9-8B44-9372A0D884B7}"/>
  </hyperlinks>
  <pageMargins left="0.25" right="0.25" top="0.75" bottom="0.75" header="0.3" footer="0.3"/>
  <pageSetup scale="79"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H69"/>
  <sheetViews>
    <sheetView workbookViewId="0">
      <selection activeCell="A36" sqref="A36"/>
    </sheetView>
  </sheetViews>
  <sheetFormatPr defaultRowHeight="12.75" x14ac:dyDescent="0.35"/>
  <cols>
    <col min="2" max="2" width="71.73046875" customWidth="1"/>
    <col min="3" max="3" width="17.73046875" customWidth="1"/>
    <col min="4" max="4" width="18.86328125" style="6" customWidth="1"/>
    <col min="5" max="5" width="18.1328125" customWidth="1"/>
    <col min="6" max="6" width="58" customWidth="1"/>
    <col min="7" max="7" width="33.59765625" customWidth="1"/>
    <col min="8" max="8" width="10.265625" customWidth="1"/>
    <col min="9" max="9" width="13.73046875" customWidth="1"/>
  </cols>
  <sheetData>
    <row r="1" spans="2:8" x14ac:dyDescent="0.35">
      <c r="B1" t="s">
        <v>145</v>
      </c>
      <c r="C1">
        <v>1797</v>
      </c>
    </row>
    <row r="2" spans="2:8" x14ac:dyDescent="0.35">
      <c r="B2" t="s">
        <v>146</v>
      </c>
    </row>
    <row r="4" spans="2:8" s="1" customFormat="1" ht="26.25" x14ac:dyDescent="0.4">
      <c r="B4" s="10" t="s">
        <v>76</v>
      </c>
      <c r="C4" s="10" t="s">
        <v>9</v>
      </c>
      <c r="D4" s="11" t="s">
        <v>37</v>
      </c>
      <c r="E4" s="10" t="s">
        <v>89</v>
      </c>
      <c r="F4" s="10" t="s">
        <v>83</v>
      </c>
      <c r="G4" s="10" t="s">
        <v>90</v>
      </c>
      <c r="H4" s="10" t="s">
        <v>77</v>
      </c>
    </row>
    <row r="5" spans="2:8" x14ac:dyDescent="0.35">
      <c r="B5" s="2" t="s">
        <v>104</v>
      </c>
      <c r="C5" s="5" t="s">
        <v>101</v>
      </c>
      <c r="D5" s="7" t="s">
        <v>105</v>
      </c>
      <c r="E5" s="9"/>
      <c r="F5" s="2" t="s">
        <v>180</v>
      </c>
      <c r="G5" s="2"/>
      <c r="H5" s="2"/>
    </row>
    <row r="6" spans="2:8" x14ac:dyDescent="0.35">
      <c r="B6" s="2" t="s">
        <v>100</v>
      </c>
      <c r="C6" s="5" t="s">
        <v>101</v>
      </c>
      <c r="D6" s="7" t="s">
        <v>108</v>
      </c>
      <c r="E6" s="2"/>
      <c r="F6" s="2" t="s">
        <v>180</v>
      </c>
      <c r="G6" s="2"/>
      <c r="H6" s="2"/>
    </row>
    <row r="7" spans="2:8" x14ac:dyDescent="0.35">
      <c r="B7" s="2" t="s">
        <v>102</v>
      </c>
      <c r="C7" s="5" t="s">
        <v>101</v>
      </c>
      <c r="D7" s="7" t="s">
        <v>103</v>
      </c>
      <c r="E7" s="2"/>
      <c r="F7" s="2" t="s">
        <v>180</v>
      </c>
      <c r="G7" s="2"/>
      <c r="H7" s="2"/>
    </row>
    <row r="8" spans="2:8" x14ac:dyDescent="0.35">
      <c r="B8" s="2" t="s">
        <v>106</v>
      </c>
      <c r="C8" s="5" t="s">
        <v>101</v>
      </c>
      <c r="D8" s="7" t="s">
        <v>107</v>
      </c>
      <c r="E8" s="2"/>
      <c r="F8" s="2" t="s">
        <v>180</v>
      </c>
      <c r="G8" s="2"/>
      <c r="H8" s="2"/>
    </row>
    <row r="9" spans="2:8" x14ac:dyDescent="0.35">
      <c r="B9" s="2" t="s">
        <v>152</v>
      </c>
      <c r="C9" s="5" t="s">
        <v>155</v>
      </c>
      <c r="D9" s="7" t="s">
        <v>147</v>
      </c>
      <c r="E9" s="2"/>
      <c r="F9" s="2" t="s">
        <v>181</v>
      </c>
      <c r="G9" s="2"/>
      <c r="H9" s="2"/>
    </row>
    <row r="10" spans="2:8" x14ac:dyDescent="0.35">
      <c r="B10" s="2" t="s">
        <v>153</v>
      </c>
      <c r="C10" s="5" t="s">
        <v>155</v>
      </c>
      <c r="D10" s="7" t="s">
        <v>149</v>
      </c>
      <c r="E10" s="2"/>
      <c r="F10" s="2" t="s">
        <v>181</v>
      </c>
      <c r="G10" s="2"/>
      <c r="H10" s="2"/>
    </row>
    <row r="11" spans="2:8" x14ac:dyDescent="0.35">
      <c r="B11" s="2" t="s">
        <v>151</v>
      </c>
      <c r="C11" s="5" t="s">
        <v>155</v>
      </c>
      <c r="D11" s="7" t="s">
        <v>148</v>
      </c>
      <c r="E11" s="2"/>
      <c r="F11" s="2" t="s">
        <v>181</v>
      </c>
      <c r="G11" s="2"/>
      <c r="H11" s="2"/>
    </row>
    <row r="12" spans="2:8" x14ac:dyDescent="0.35">
      <c r="B12" s="2" t="s">
        <v>154</v>
      </c>
      <c r="C12" s="5" t="s">
        <v>155</v>
      </c>
      <c r="D12" s="7" t="s">
        <v>150</v>
      </c>
      <c r="E12" s="2"/>
      <c r="F12" s="2" t="s">
        <v>181</v>
      </c>
      <c r="G12" s="2"/>
      <c r="H12" s="2"/>
    </row>
    <row r="13" spans="2:8" x14ac:dyDescent="0.35">
      <c r="B13" s="2" t="s">
        <v>51</v>
      </c>
      <c r="C13" s="2" t="s">
        <v>29</v>
      </c>
      <c r="D13" s="7" t="s">
        <v>38</v>
      </c>
      <c r="E13" s="7" t="s">
        <v>16</v>
      </c>
      <c r="F13" s="2"/>
      <c r="G13" s="2"/>
      <c r="H13" s="2" t="s">
        <v>24</v>
      </c>
    </row>
    <row r="14" spans="2:8" x14ac:dyDescent="0.35">
      <c r="B14" s="2" t="s">
        <v>52</v>
      </c>
      <c r="C14" s="2" t="s">
        <v>29</v>
      </c>
      <c r="D14" s="7" t="s">
        <v>17</v>
      </c>
      <c r="E14" s="7" t="s">
        <v>33</v>
      </c>
      <c r="F14" s="2"/>
      <c r="G14" s="2"/>
      <c r="H14" s="2" t="s">
        <v>23</v>
      </c>
    </row>
    <row r="15" spans="2:8" x14ac:dyDescent="0.35">
      <c r="B15" s="2" t="s">
        <v>53</v>
      </c>
      <c r="C15" s="2" t="s">
        <v>29</v>
      </c>
      <c r="D15" s="7" t="s">
        <v>8</v>
      </c>
      <c r="E15" s="8"/>
      <c r="F15" s="2"/>
      <c r="G15" s="2"/>
      <c r="H15" s="2"/>
    </row>
    <row r="16" spans="2:8" x14ac:dyDescent="0.35">
      <c r="B16" s="2" t="s">
        <v>94</v>
      </c>
      <c r="C16" s="2" t="s">
        <v>29</v>
      </c>
      <c r="D16" s="7" t="s">
        <v>25</v>
      </c>
      <c r="E16" s="8"/>
      <c r="F16" s="14">
        <v>2291.3301000000001</v>
      </c>
      <c r="G16" s="2" t="s">
        <v>228</v>
      </c>
      <c r="H16" s="2"/>
    </row>
    <row r="17" spans="2:8" x14ac:dyDescent="0.35">
      <c r="B17" s="2" t="s">
        <v>93</v>
      </c>
      <c r="C17" s="2" t="s">
        <v>29</v>
      </c>
      <c r="D17" s="7" t="s">
        <v>26</v>
      </c>
      <c r="E17" s="8"/>
      <c r="F17" s="14">
        <v>2291.3301000000001</v>
      </c>
      <c r="G17" s="2" t="s">
        <v>228</v>
      </c>
      <c r="H17" s="2"/>
    </row>
    <row r="18" spans="2:8" x14ac:dyDescent="0.35">
      <c r="B18" s="2" t="s">
        <v>91</v>
      </c>
      <c r="C18" s="2" t="s">
        <v>29</v>
      </c>
      <c r="D18" s="7" t="s">
        <v>27</v>
      </c>
      <c r="E18" s="8"/>
      <c r="F18" s="14">
        <v>2291.3301000000001</v>
      </c>
      <c r="G18" s="2" t="s">
        <v>228</v>
      </c>
      <c r="H18" s="2"/>
    </row>
    <row r="19" spans="2:8" x14ac:dyDescent="0.35">
      <c r="B19" s="2" t="s">
        <v>141</v>
      </c>
      <c r="C19" s="5" t="s">
        <v>28</v>
      </c>
      <c r="D19" s="7" t="s">
        <v>48</v>
      </c>
      <c r="E19" s="2"/>
      <c r="F19" s="14">
        <v>2291.3301000000001</v>
      </c>
      <c r="G19" s="2" t="s">
        <v>228</v>
      </c>
      <c r="H19" s="2"/>
    </row>
    <row r="20" spans="2:8" x14ac:dyDescent="0.35">
      <c r="B20" s="2" t="s">
        <v>165</v>
      </c>
      <c r="C20" s="4" t="s">
        <v>29</v>
      </c>
      <c r="D20" s="7" t="s">
        <v>159</v>
      </c>
      <c r="E20" s="2"/>
      <c r="F20" s="2" t="s">
        <v>178</v>
      </c>
      <c r="G20" s="2"/>
      <c r="H20" s="2"/>
    </row>
    <row r="21" spans="2:8" x14ac:dyDescent="0.35">
      <c r="B21" s="2" t="s">
        <v>162</v>
      </c>
      <c r="C21" s="4" t="s">
        <v>29</v>
      </c>
      <c r="D21" s="7" t="s">
        <v>156</v>
      </c>
      <c r="E21" s="2"/>
      <c r="F21" s="2" t="s">
        <v>178</v>
      </c>
      <c r="G21" s="2"/>
      <c r="H21" s="2"/>
    </row>
    <row r="22" spans="2:8" x14ac:dyDescent="0.35">
      <c r="B22" s="2" t="s">
        <v>164</v>
      </c>
      <c r="C22" s="4" t="s">
        <v>29</v>
      </c>
      <c r="D22" s="7" t="s">
        <v>158</v>
      </c>
      <c r="E22" s="2"/>
      <c r="F22" s="2" t="s">
        <v>178</v>
      </c>
      <c r="G22" s="2"/>
      <c r="H22" s="2"/>
    </row>
    <row r="23" spans="2:8" x14ac:dyDescent="0.35">
      <c r="B23" s="2" t="s">
        <v>163</v>
      </c>
      <c r="C23" s="4" t="s">
        <v>29</v>
      </c>
      <c r="D23" s="7" t="s">
        <v>157</v>
      </c>
      <c r="E23" s="2"/>
      <c r="F23" s="2" t="s">
        <v>178</v>
      </c>
      <c r="G23" s="2"/>
      <c r="H23" s="2"/>
    </row>
    <row r="24" spans="2:8" x14ac:dyDescent="0.35">
      <c r="B24" s="2" t="s">
        <v>166</v>
      </c>
      <c r="C24" s="4" t="s">
        <v>29</v>
      </c>
      <c r="D24" s="7" t="s">
        <v>160</v>
      </c>
      <c r="E24" s="2"/>
      <c r="F24" s="2" t="s">
        <v>178</v>
      </c>
      <c r="G24" s="2"/>
      <c r="H24" s="2"/>
    </row>
    <row r="25" spans="2:8" x14ac:dyDescent="0.35">
      <c r="B25" s="2" t="s">
        <v>167</v>
      </c>
      <c r="C25" s="4" t="s">
        <v>29</v>
      </c>
      <c r="D25" s="7" t="s">
        <v>161</v>
      </c>
      <c r="E25" s="2"/>
      <c r="F25" s="2" t="s">
        <v>178</v>
      </c>
      <c r="G25" s="2"/>
      <c r="H25" s="2"/>
    </row>
    <row r="26" spans="2:8" x14ac:dyDescent="0.35">
      <c r="B26" s="2" t="s">
        <v>59</v>
      </c>
      <c r="C26" s="2" t="s">
        <v>29</v>
      </c>
      <c r="D26" s="7" t="s">
        <v>42</v>
      </c>
      <c r="E26" s="7">
        <v>876700</v>
      </c>
      <c r="F26" s="2"/>
      <c r="G26" s="2"/>
      <c r="H26" s="2" t="s">
        <v>19</v>
      </c>
    </row>
    <row r="27" spans="2:8" x14ac:dyDescent="0.35">
      <c r="B27" s="2" t="s">
        <v>54</v>
      </c>
      <c r="C27" s="2" t="s">
        <v>29</v>
      </c>
      <c r="D27" s="7" t="s">
        <v>40</v>
      </c>
      <c r="E27" s="7">
        <v>876700</v>
      </c>
      <c r="F27" s="2"/>
      <c r="G27" s="2"/>
      <c r="H27" s="2" t="s">
        <v>19</v>
      </c>
    </row>
    <row r="28" spans="2:8" x14ac:dyDescent="0.35">
      <c r="B28" s="2" t="s">
        <v>54</v>
      </c>
      <c r="C28" s="2" t="s">
        <v>29</v>
      </c>
      <c r="D28" s="7" t="s">
        <v>39</v>
      </c>
      <c r="E28" s="7" t="s">
        <v>16</v>
      </c>
      <c r="F28" s="2"/>
      <c r="G28" s="2"/>
      <c r="H28" s="2" t="s">
        <v>24</v>
      </c>
    </row>
    <row r="29" spans="2:8" ht="12.75" customHeight="1" x14ac:dyDescent="0.35">
      <c r="B29" s="2" t="s">
        <v>55</v>
      </c>
      <c r="C29" s="2" t="s">
        <v>29</v>
      </c>
      <c r="D29" s="7" t="s">
        <v>41</v>
      </c>
      <c r="E29" s="7">
        <v>876700</v>
      </c>
      <c r="F29" s="2"/>
      <c r="G29" s="2"/>
      <c r="H29" s="2" t="s">
        <v>19</v>
      </c>
    </row>
    <row r="30" spans="2:8" ht="25.5" customHeight="1" x14ac:dyDescent="0.35">
      <c r="B30" s="3" t="s">
        <v>171</v>
      </c>
      <c r="C30" s="2" t="s">
        <v>29</v>
      </c>
      <c r="D30" s="7" t="s">
        <v>113</v>
      </c>
      <c r="E30" s="7"/>
      <c r="F30" s="2"/>
      <c r="G30" s="2"/>
      <c r="H30" s="2"/>
    </row>
    <row r="31" spans="2:8" ht="25.5" customHeight="1" x14ac:dyDescent="0.35">
      <c r="B31" s="3" t="s">
        <v>172</v>
      </c>
      <c r="C31" s="2" t="s">
        <v>29</v>
      </c>
      <c r="D31" s="7" t="s">
        <v>169</v>
      </c>
      <c r="E31" s="7"/>
      <c r="F31" s="2"/>
      <c r="G31" s="2"/>
      <c r="H31" s="2"/>
    </row>
    <row r="32" spans="2:8" ht="25.5" customHeight="1" x14ac:dyDescent="0.35">
      <c r="B32" s="3" t="s">
        <v>173</v>
      </c>
      <c r="C32" s="2" t="s">
        <v>29</v>
      </c>
      <c r="D32" s="7" t="s">
        <v>109</v>
      </c>
      <c r="E32" s="7"/>
      <c r="F32" s="2"/>
      <c r="G32" s="2"/>
      <c r="H32" s="2"/>
    </row>
    <row r="33" spans="2:8" ht="25.5" x14ac:dyDescent="0.35">
      <c r="B33" s="3" t="s">
        <v>126</v>
      </c>
      <c r="C33" s="2" t="s">
        <v>29</v>
      </c>
      <c r="D33" s="7" t="s">
        <v>112</v>
      </c>
      <c r="E33" s="7"/>
      <c r="F33" s="2"/>
      <c r="G33" s="2"/>
      <c r="H33" s="2"/>
    </row>
    <row r="34" spans="2:8" ht="25.5" x14ac:dyDescent="0.35">
      <c r="B34" s="3" t="s">
        <v>125</v>
      </c>
      <c r="C34" s="2" t="s">
        <v>29</v>
      </c>
      <c r="D34" s="7" t="s">
        <v>111</v>
      </c>
      <c r="E34" s="7"/>
      <c r="F34" s="2"/>
      <c r="G34" s="2"/>
      <c r="H34" s="2"/>
    </row>
    <row r="35" spans="2:8" ht="25.5" x14ac:dyDescent="0.35">
      <c r="B35" s="3" t="s">
        <v>170</v>
      </c>
      <c r="C35" s="2" t="s">
        <v>29</v>
      </c>
      <c r="D35" s="7" t="s">
        <v>168</v>
      </c>
      <c r="E35" s="7"/>
      <c r="F35" s="2"/>
      <c r="G35" s="2"/>
      <c r="H35" s="2"/>
    </row>
    <row r="36" spans="2:8" ht="25.5" x14ac:dyDescent="0.35">
      <c r="B36" s="3" t="s">
        <v>128</v>
      </c>
      <c r="C36" s="2" t="s">
        <v>29</v>
      </c>
      <c r="D36" s="7" t="s">
        <v>115</v>
      </c>
      <c r="E36" s="7"/>
      <c r="F36" s="2"/>
      <c r="G36" s="2"/>
      <c r="H36" s="2"/>
    </row>
    <row r="37" spans="2:8" ht="25.5" x14ac:dyDescent="0.35">
      <c r="B37" s="3" t="s">
        <v>127</v>
      </c>
      <c r="C37" s="2" t="s">
        <v>29</v>
      </c>
      <c r="D37" s="7" t="s">
        <v>114</v>
      </c>
      <c r="E37" s="7"/>
      <c r="F37" s="2"/>
      <c r="G37" s="2"/>
      <c r="H37" s="2"/>
    </row>
    <row r="38" spans="2:8" ht="25.5" x14ac:dyDescent="0.35">
      <c r="B38" s="3" t="s">
        <v>124</v>
      </c>
      <c r="C38" s="2" t="s">
        <v>29</v>
      </c>
      <c r="D38" s="7" t="s">
        <v>110</v>
      </c>
      <c r="E38" s="7"/>
      <c r="F38" s="2"/>
      <c r="G38" s="2"/>
      <c r="H38" s="2"/>
    </row>
    <row r="39" spans="2:8" x14ac:dyDescent="0.35">
      <c r="B39" s="9" t="s">
        <v>174</v>
      </c>
      <c r="C39" s="4" t="s">
        <v>29</v>
      </c>
      <c r="D39" s="8" t="s">
        <v>182</v>
      </c>
      <c r="E39" s="2"/>
      <c r="F39" s="2" t="s">
        <v>179</v>
      </c>
      <c r="G39" s="2"/>
      <c r="H39" s="2"/>
    </row>
    <row r="40" spans="2:8" x14ac:dyDescent="0.35">
      <c r="B40" s="9" t="s">
        <v>84</v>
      </c>
      <c r="C40" s="2" t="s">
        <v>29</v>
      </c>
      <c r="D40" s="7" t="s">
        <v>16</v>
      </c>
      <c r="E40" s="7" t="s">
        <v>16</v>
      </c>
      <c r="F40" s="2"/>
      <c r="G40" s="2"/>
      <c r="H40" s="2" t="s">
        <v>24</v>
      </c>
    </row>
    <row r="41" spans="2:8" x14ac:dyDescent="0.35">
      <c r="B41" s="9" t="s">
        <v>85</v>
      </c>
      <c r="C41" s="2" t="s">
        <v>29</v>
      </c>
      <c r="D41" s="7" t="s">
        <v>33</v>
      </c>
      <c r="E41" s="7" t="s">
        <v>33</v>
      </c>
      <c r="F41" s="2"/>
      <c r="G41" s="2"/>
      <c r="H41" s="2" t="s">
        <v>23</v>
      </c>
    </row>
    <row r="42" spans="2:8" x14ac:dyDescent="0.35">
      <c r="B42" s="9" t="s">
        <v>87</v>
      </c>
      <c r="C42" s="2" t="s">
        <v>29</v>
      </c>
      <c r="D42" s="8" t="s">
        <v>121</v>
      </c>
      <c r="E42" s="7">
        <v>876700</v>
      </c>
      <c r="F42" s="2"/>
      <c r="G42" s="2"/>
      <c r="H42" s="2" t="s">
        <v>19</v>
      </c>
    </row>
    <row r="43" spans="2:8" x14ac:dyDescent="0.35">
      <c r="B43" s="9" t="s">
        <v>86</v>
      </c>
      <c r="C43" s="2" t="s">
        <v>29</v>
      </c>
      <c r="D43" s="7" t="s">
        <v>43</v>
      </c>
      <c r="E43" s="7">
        <v>876704</v>
      </c>
      <c r="F43" s="2"/>
      <c r="G43" s="2"/>
      <c r="H43" s="2" t="s">
        <v>18</v>
      </c>
    </row>
    <row r="44" spans="2:8" x14ac:dyDescent="0.35">
      <c r="B44" s="9" t="s">
        <v>86</v>
      </c>
      <c r="C44" s="2" t="s">
        <v>36</v>
      </c>
      <c r="D44" s="7" t="s">
        <v>13</v>
      </c>
      <c r="E44" s="7"/>
      <c r="F44" s="2"/>
      <c r="G44" s="2"/>
      <c r="H44" s="2" t="s">
        <v>18</v>
      </c>
    </row>
    <row r="45" spans="2:8" x14ac:dyDescent="0.35">
      <c r="B45" s="9" t="s">
        <v>88</v>
      </c>
      <c r="C45" s="2" t="s">
        <v>29</v>
      </c>
      <c r="D45" s="7">
        <v>876708</v>
      </c>
      <c r="E45" s="7">
        <v>876708</v>
      </c>
      <c r="F45" s="2"/>
      <c r="G45" s="2"/>
      <c r="H45" s="2" t="s">
        <v>20</v>
      </c>
    </row>
    <row r="46" spans="2:8" x14ac:dyDescent="0.35">
      <c r="B46" s="2" t="s">
        <v>60</v>
      </c>
      <c r="C46" s="2" t="s">
        <v>29</v>
      </c>
      <c r="D46" s="7" t="s">
        <v>0</v>
      </c>
      <c r="E46" s="7">
        <v>876700</v>
      </c>
      <c r="F46" s="2"/>
      <c r="G46" s="2"/>
      <c r="H46" s="2" t="s">
        <v>19</v>
      </c>
    </row>
    <row r="47" spans="2:8" x14ac:dyDescent="0.35">
      <c r="B47" s="2" t="s">
        <v>140</v>
      </c>
      <c r="C47" s="5" t="s">
        <v>28</v>
      </c>
      <c r="D47" s="7" t="s">
        <v>49</v>
      </c>
      <c r="E47" s="2"/>
      <c r="F47" s="2" t="s">
        <v>177</v>
      </c>
      <c r="G47" s="2"/>
      <c r="H47" s="2" t="s">
        <v>18</v>
      </c>
    </row>
    <row r="48" spans="2:8" x14ac:dyDescent="0.35">
      <c r="B48" s="2" t="s">
        <v>142</v>
      </c>
      <c r="C48" s="2" t="s">
        <v>28</v>
      </c>
      <c r="D48" s="7" t="s">
        <v>46</v>
      </c>
      <c r="E48" s="7" t="s">
        <v>13</v>
      </c>
      <c r="F48" s="2" t="s">
        <v>139</v>
      </c>
      <c r="G48" s="2" t="s">
        <v>144</v>
      </c>
      <c r="H48" s="2" t="s">
        <v>18</v>
      </c>
    </row>
    <row r="49" spans="2:8" x14ac:dyDescent="0.35">
      <c r="B49" s="2" t="s">
        <v>143</v>
      </c>
      <c r="C49" s="2" t="s">
        <v>28</v>
      </c>
      <c r="D49" s="7" t="s">
        <v>47</v>
      </c>
      <c r="E49" s="7" t="s">
        <v>13</v>
      </c>
      <c r="F49" s="2" t="s">
        <v>139</v>
      </c>
      <c r="G49" s="2" t="s">
        <v>144</v>
      </c>
      <c r="H49" s="2" t="s">
        <v>18</v>
      </c>
    </row>
    <row r="50" spans="2:8" x14ac:dyDescent="0.35">
      <c r="B50" s="2" t="s">
        <v>62</v>
      </c>
      <c r="C50" s="2" t="s">
        <v>29</v>
      </c>
      <c r="D50" s="7" t="s">
        <v>30</v>
      </c>
      <c r="E50" s="7" t="s">
        <v>16</v>
      </c>
      <c r="F50" s="2" t="s">
        <v>27</v>
      </c>
      <c r="G50" s="2" t="s">
        <v>79</v>
      </c>
      <c r="H50" s="2" t="s">
        <v>24</v>
      </c>
    </row>
    <row r="51" spans="2:8" x14ac:dyDescent="0.35">
      <c r="B51" s="2" t="s">
        <v>61</v>
      </c>
      <c r="C51" s="2" t="s">
        <v>29</v>
      </c>
      <c r="D51" s="7" t="s">
        <v>31</v>
      </c>
      <c r="E51" s="7" t="s">
        <v>16</v>
      </c>
      <c r="F51" s="2" t="s">
        <v>27</v>
      </c>
      <c r="G51" s="2" t="s">
        <v>79</v>
      </c>
      <c r="H51" s="2" t="s">
        <v>24</v>
      </c>
    </row>
    <row r="52" spans="2:8" x14ac:dyDescent="0.35">
      <c r="B52" s="2" t="s">
        <v>96</v>
      </c>
      <c r="C52" s="4" t="s">
        <v>45</v>
      </c>
      <c r="D52" s="7" t="s">
        <v>44</v>
      </c>
      <c r="E52" s="2"/>
      <c r="F52" s="2" t="s">
        <v>178</v>
      </c>
      <c r="G52" s="2"/>
      <c r="H52" s="2"/>
    </row>
    <row r="53" spans="2:8" x14ac:dyDescent="0.35">
      <c r="B53" s="2" t="s">
        <v>95</v>
      </c>
      <c r="C53" s="4" t="s">
        <v>5</v>
      </c>
      <c r="D53" s="8" t="s">
        <v>6</v>
      </c>
      <c r="E53" s="2"/>
      <c r="F53" s="2"/>
      <c r="G53" s="2"/>
      <c r="H53" s="2"/>
    </row>
    <row r="54" spans="2:8" x14ac:dyDescent="0.35">
      <c r="B54" s="2" t="s">
        <v>63</v>
      </c>
      <c r="C54" s="2" t="s">
        <v>5</v>
      </c>
      <c r="D54" s="7" t="s">
        <v>176</v>
      </c>
      <c r="E54" s="7">
        <v>876700</v>
      </c>
      <c r="F54" s="2" t="s">
        <v>6</v>
      </c>
      <c r="G54" s="2" t="s">
        <v>78</v>
      </c>
      <c r="H54" s="2" t="s">
        <v>19</v>
      </c>
    </row>
    <row r="55" spans="2:8" x14ac:dyDescent="0.35">
      <c r="B55" s="2" t="s">
        <v>65</v>
      </c>
      <c r="C55" s="2" t="s">
        <v>45</v>
      </c>
      <c r="D55" s="7" t="s">
        <v>50</v>
      </c>
      <c r="E55" s="7">
        <v>876700</v>
      </c>
      <c r="F55" s="2" t="s">
        <v>44</v>
      </c>
      <c r="G55" s="2" t="s">
        <v>78</v>
      </c>
      <c r="H55" s="2" t="s">
        <v>19</v>
      </c>
    </row>
    <row r="56" spans="2:8" x14ac:dyDescent="0.35">
      <c r="B56" s="2" t="s">
        <v>64</v>
      </c>
      <c r="C56" s="2" t="s">
        <v>5</v>
      </c>
      <c r="D56" s="7" t="s">
        <v>175</v>
      </c>
      <c r="E56" s="7">
        <v>876700</v>
      </c>
      <c r="F56" s="2" t="s">
        <v>6</v>
      </c>
      <c r="G56" s="2" t="s">
        <v>78</v>
      </c>
      <c r="H56" s="2" t="s">
        <v>19</v>
      </c>
    </row>
    <row r="57" spans="2:8" x14ac:dyDescent="0.35">
      <c r="B57" s="2" t="s">
        <v>66</v>
      </c>
      <c r="C57" s="2" t="s">
        <v>29</v>
      </c>
      <c r="D57" s="7" t="s">
        <v>7</v>
      </c>
      <c r="E57" s="7">
        <v>876704</v>
      </c>
      <c r="F57" s="2"/>
      <c r="G57" s="2"/>
      <c r="H57" s="2" t="s">
        <v>18</v>
      </c>
    </row>
    <row r="58" spans="2:8" x14ac:dyDescent="0.35">
      <c r="B58" s="2" t="s">
        <v>67</v>
      </c>
      <c r="C58" s="2" t="s">
        <v>29</v>
      </c>
      <c r="D58" s="7" t="s">
        <v>35</v>
      </c>
      <c r="E58" s="7">
        <v>876700</v>
      </c>
      <c r="F58" s="2"/>
      <c r="G58" s="2"/>
      <c r="H58" s="2" t="s">
        <v>19</v>
      </c>
    </row>
    <row r="59" spans="2:8" x14ac:dyDescent="0.35">
      <c r="B59" s="2" t="s">
        <v>68</v>
      </c>
      <c r="C59" s="2" t="s">
        <v>29</v>
      </c>
      <c r="D59" s="7" t="s">
        <v>12</v>
      </c>
      <c r="E59" s="7">
        <v>876700</v>
      </c>
      <c r="F59" s="2"/>
      <c r="G59" s="2"/>
      <c r="H59" s="2" t="s">
        <v>19</v>
      </c>
    </row>
    <row r="60" spans="2:8" x14ac:dyDescent="0.35">
      <c r="B60" s="2" t="s">
        <v>69</v>
      </c>
      <c r="C60" s="2" t="s">
        <v>29</v>
      </c>
      <c r="D60" s="7" t="s">
        <v>3</v>
      </c>
      <c r="E60" s="7">
        <v>876704</v>
      </c>
      <c r="F60" s="2"/>
      <c r="G60" s="2"/>
      <c r="H60" s="2" t="s">
        <v>18</v>
      </c>
    </row>
    <row r="61" spans="2:8" x14ac:dyDescent="0.35">
      <c r="B61" s="2" t="s">
        <v>70</v>
      </c>
      <c r="C61" s="2" t="s">
        <v>29</v>
      </c>
      <c r="D61" s="7" t="s">
        <v>32</v>
      </c>
      <c r="E61" s="7" t="s">
        <v>33</v>
      </c>
      <c r="F61" s="2"/>
      <c r="G61" s="2"/>
      <c r="H61" s="2" t="s">
        <v>23</v>
      </c>
    </row>
    <row r="62" spans="2:8" x14ac:dyDescent="0.35">
      <c r="B62" s="2" t="s">
        <v>72</v>
      </c>
      <c r="C62" s="2" t="s">
        <v>29</v>
      </c>
      <c r="D62" s="7" t="s">
        <v>4</v>
      </c>
      <c r="E62" s="7">
        <v>876700</v>
      </c>
      <c r="F62" s="2" t="s">
        <v>26</v>
      </c>
      <c r="G62" s="2" t="s">
        <v>80</v>
      </c>
      <c r="H62" s="2" t="s">
        <v>19</v>
      </c>
    </row>
    <row r="63" spans="2:8" x14ac:dyDescent="0.35">
      <c r="B63" s="2" t="s">
        <v>73</v>
      </c>
      <c r="C63" s="2" t="s">
        <v>29</v>
      </c>
      <c r="D63" s="7" t="s">
        <v>34</v>
      </c>
      <c r="E63" s="7">
        <v>876700</v>
      </c>
      <c r="F63" s="2" t="s">
        <v>25</v>
      </c>
      <c r="G63" s="2" t="s">
        <v>81</v>
      </c>
      <c r="H63" s="2" t="s">
        <v>19</v>
      </c>
    </row>
    <row r="64" spans="2:8" x14ac:dyDescent="0.35">
      <c r="B64" s="2" t="s">
        <v>58</v>
      </c>
      <c r="C64" s="2" t="s">
        <v>29</v>
      </c>
      <c r="D64" s="7" t="s">
        <v>2</v>
      </c>
      <c r="E64" s="7">
        <v>876700</v>
      </c>
      <c r="F64" s="2" t="s">
        <v>26</v>
      </c>
      <c r="G64" s="2" t="s">
        <v>80</v>
      </c>
      <c r="H64" s="2" t="s">
        <v>19</v>
      </c>
    </row>
    <row r="65" spans="2:8" x14ac:dyDescent="0.35">
      <c r="B65" s="2" t="s">
        <v>71</v>
      </c>
      <c r="C65" s="2" t="s">
        <v>29</v>
      </c>
      <c r="D65" s="7" t="s">
        <v>1</v>
      </c>
      <c r="E65" s="7" t="s">
        <v>121</v>
      </c>
      <c r="F65" s="2" t="s">
        <v>26</v>
      </c>
      <c r="G65" s="2" t="s">
        <v>80</v>
      </c>
      <c r="H65" s="2" t="s">
        <v>19</v>
      </c>
    </row>
    <row r="66" spans="2:8" x14ac:dyDescent="0.35">
      <c r="B66" s="2" t="s">
        <v>56</v>
      </c>
      <c r="C66" s="2" t="s">
        <v>29</v>
      </c>
      <c r="D66" s="7" t="s">
        <v>10</v>
      </c>
      <c r="E66" s="7">
        <v>876704</v>
      </c>
      <c r="F66" s="2" t="s">
        <v>26</v>
      </c>
      <c r="G66" s="2" t="s">
        <v>80</v>
      </c>
      <c r="H66" s="2" t="s">
        <v>21</v>
      </c>
    </row>
    <row r="67" spans="2:8" x14ac:dyDescent="0.35">
      <c r="B67" s="2" t="s">
        <v>57</v>
      </c>
      <c r="C67" s="2" t="s">
        <v>29</v>
      </c>
      <c r="D67" s="7" t="s">
        <v>11</v>
      </c>
      <c r="E67" s="7">
        <v>876708</v>
      </c>
      <c r="F67" s="2" t="s">
        <v>26</v>
      </c>
      <c r="G67" s="2" t="s">
        <v>80</v>
      </c>
      <c r="H67" s="2" t="s">
        <v>22</v>
      </c>
    </row>
    <row r="68" spans="2:8" x14ac:dyDescent="0.35">
      <c r="B68" s="2" t="s">
        <v>75</v>
      </c>
      <c r="C68" s="2" t="s">
        <v>29</v>
      </c>
      <c r="D68" s="7" t="s">
        <v>14</v>
      </c>
      <c r="E68" s="8">
        <v>876708</v>
      </c>
      <c r="F68" s="9" t="s">
        <v>92</v>
      </c>
      <c r="G68" s="9" t="s">
        <v>82</v>
      </c>
      <c r="H68" s="2" t="s">
        <v>20</v>
      </c>
    </row>
    <row r="69" spans="2:8" x14ac:dyDescent="0.35">
      <c r="B69" s="2" t="s">
        <v>74</v>
      </c>
      <c r="C69" s="2" t="s">
        <v>29</v>
      </c>
      <c r="D69" s="7" t="s">
        <v>15</v>
      </c>
      <c r="E69" s="8">
        <v>876708</v>
      </c>
      <c r="F69" s="9" t="s">
        <v>92</v>
      </c>
      <c r="G69" s="9" t="s">
        <v>82</v>
      </c>
      <c r="H69" s="2" t="s">
        <v>20</v>
      </c>
    </row>
  </sheetData>
  <sortState xmlns:xlrd2="http://schemas.microsoft.com/office/spreadsheetml/2017/richdata2" ref="B5:H69">
    <sortCondition ref="B5:B69"/>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C27"/>
  <sheetViews>
    <sheetView tabSelected="1" workbookViewId="0">
      <selection activeCell="A22" sqref="A22"/>
    </sheetView>
  </sheetViews>
  <sheetFormatPr defaultRowHeight="12.75" x14ac:dyDescent="0.35"/>
  <cols>
    <col min="1" max="1" width="30" bestFit="1" customWidth="1"/>
    <col min="3" max="3" width="15" bestFit="1" customWidth="1"/>
  </cols>
  <sheetData>
    <row r="1" spans="1:3" x14ac:dyDescent="0.35">
      <c r="A1" t="s">
        <v>183</v>
      </c>
      <c r="C1" t="s">
        <v>196</v>
      </c>
    </row>
    <row r="2" spans="1:3" x14ac:dyDescent="0.35">
      <c r="A2" s="12" t="s">
        <v>184</v>
      </c>
      <c r="C2" s="12" t="s">
        <v>195</v>
      </c>
    </row>
    <row r="3" spans="1:3" x14ac:dyDescent="0.35">
      <c r="C3" s="12" t="s">
        <v>197</v>
      </c>
    </row>
    <row r="4" spans="1:3" x14ac:dyDescent="0.35">
      <c r="A4" t="s">
        <v>185</v>
      </c>
      <c r="C4" s="12" t="s">
        <v>198</v>
      </c>
    </row>
    <row r="5" spans="1:3" x14ac:dyDescent="0.35">
      <c r="A5" s="12" t="s">
        <v>186</v>
      </c>
      <c r="C5" s="12" t="s">
        <v>199</v>
      </c>
    </row>
    <row r="6" spans="1:3" x14ac:dyDescent="0.35">
      <c r="A6" s="12" t="s">
        <v>188</v>
      </c>
      <c r="C6" s="12" t="s">
        <v>200</v>
      </c>
    </row>
    <row r="7" spans="1:3" x14ac:dyDescent="0.35">
      <c r="A7" s="12" t="s">
        <v>187</v>
      </c>
      <c r="C7" s="12" t="s">
        <v>201</v>
      </c>
    </row>
    <row r="8" spans="1:3" x14ac:dyDescent="0.35">
      <c r="C8" s="12" t="s">
        <v>202</v>
      </c>
    </row>
    <row r="9" spans="1:3" x14ac:dyDescent="0.35">
      <c r="A9" t="s">
        <v>45</v>
      </c>
      <c r="C9" s="12" t="s">
        <v>203</v>
      </c>
    </row>
    <row r="10" spans="1:3" x14ac:dyDescent="0.35">
      <c r="A10" s="12" t="s">
        <v>189</v>
      </c>
      <c r="C10" s="12" t="s">
        <v>204</v>
      </c>
    </row>
    <row r="11" spans="1:3" x14ac:dyDescent="0.35">
      <c r="C11" s="61" t="s">
        <v>205</v>
      </c>
    </row>
    <row r="12" spans="1:3" x14ac:dyDescent="0.35">
      <c r="A12" t="s">
        <v>155</v>
      </c>
      <c r="C12" s="12" t="s">
        <v>206</v>
      </c>
    </row>
    <row r="13" spans="1:3" x14ac:dyDescent="0.35">
      <c r="A13" s="12" t="s">
        <v>190</v>
      </c>
      <c r="C13" s="12" t="s">
        <v>207</v>
      </c>
    </row>
    <row r="14" spans="1:3" x14ac:dyDescent="0.35">
      <c r="C14" s="12" t="s">
        <v>208</v>
      </c>
    </row>
    <row r="15" spans="1:3" x14ac:dyDescent="0.35">
      <c r="A15" t="s">
        <v>5</v>
      </c>
      <c r="C15" s="61" t="s">
        <v>209</v>
      </c>
    </row>
    <row r="16" spans="1:3" x14ac:dyDescent="0.35">
      <c r="A16" s="61" t="s">
        <v>191</v>
      </c>
      <c r="C16" s="61" t="s">
        <v>210</v>
      </c>
    </row>
    <row r="17" spans="1:3" x14ac:dyDescent="0.35">
      <c r="A17" s="61" t="s">
        <v>192</v>
      </c>
      <c r="C17" s="61" t="s">
        <v>211</v>
      </c>
    </row>
    <row r="18" spans="1:3" x14ac:dyDescent="0.35">
      <c r="A18" s="12"/>
      <c r="C18" s="12" t="s">
        <v>212</v>
      </c>
    </row>
    <row r="19" spans="1:3" x14ac:dyDescent="0.35">
      <c r="A19" t="s">
        <v>193</v>
      </c>
      <c r="C19" s="12" t="s">
        <v>213</v>
      </c>
    </row>
    <row r="20" spans="1:3" x14ac:dyDescent="0.35">
      <c r="A20" s="12" t="s">
        <v>194</v>
      </c>
      <c r="C20" s="12" t="s">
        <v>214</v>
      </c>
    </row>
    <row r="21" spans="1:3" x14ac:dyDescent="0.35">
      <c r="C21" s="12" t="s">
        <v>215</v>
      </c>
    </row>
    <row r="22" spans="1:3" x14ac:dyDescent="0.35">
      <c r="A22" t="s">
        <v>344</v>
      </c>
      <c r="C22" s="12" t="s">
        <v>216</v>
      </c>
    </row>
    <row r="23" spans="1:3" x14ac:dyDescent="0.35">
      <c r="A23" s="12"/>
      <c r="C23" s="12" t="s">
        <v>217</v>
      </c>
    </row>
    <row r="24" spans="1:3" x14ac:dyDescent="0.35">
      <c r="C24" s="12" t="s">
        <v>218</v>
      </c>
    </row>
    <row r="25" spans="1:3" x14ac:dyDescent="0.35">
      <c r="A25" t="s">
        <v>36</v>
      </c>
      <c r="C25" s="12" t="s">
        <v>219</v>
      </c>
    </row>
    <row r="26" spans="1:3" x14ac:dyDescent="0.35">
      <c r="A26" s="61" t="s">
        <v>222</v>
      </c>
      <c r="C26" s="12" t="s">
        <v>220</v>
      </c>
    </row>
    <row r="27" spans="1:3" x14ac:dyDescent="0.35">
      <c r="C27" s="12" t="s">
        <v>221</v>
      </c>
    </row>
  </sheetData>
  <phoneticPr fontId="10" type="noConversion"/>
  <hyperlinks>
    <hyperlink ref="A2" r:id="rId1" xr:uid="{00000000-0004-0000-0300-000000000000}"/>
    <hyperlink ref="A5" r:id="rId2" xr:uid="{00000000-0004-0000-0300-000001000000}"/>
    <hyperlink ref="A7" r:id="rId3" xr:uid="{00000000-0004-0000-0300-000002000000}"/>
    <hyperlink ref="A6" r:id="rId4" xr:uid="{00000000-0004-0000-0300-000003000000}"/>
    <hyperlink ref="A10" r:id="rId5" xr:uid="{00000000-0004-0000-0300-000004000000}"/>
    <hyperlink ref="A13" r:id="rId6" xr:uid="{00000000-0004-0000-0300-000005000000}"/>
    <hyperlink ref="A20" r:id="rId7" xr:uid="{00000000-0004-0000-0300-000008000000}"/>
    <hyperlink ref="C2" r:id="rId8" xr:uid="{00000000-0004-0000-0300-000009000000}"/>
    <hyperlink ref="C3" r:id="rId9" xr:uid="{00000000-0004-0000-0300-00000A000000}"/>
    <hyperlink ref="C4" r:id="rId10" xr:uid="{00000000-0004-0000-0300-00000B000000}"/>
    <hyperlink ref="C5" r:id="rId11" xr:uid="{00000000-0004-0000-0300-00000C000000}"/>
    <hyperlink ref="C6" r:id="rId12" xr:uid="{00000000-0004-0000-0300-00000D000000}"/>
    <hyperlink ref="C7" r:id="rId13" xr:uid="{00000000-0004-0000-0300-00000E000000}"/>
    <hyperlink ref="C8" r:id="rId14" xr:uid="{00000000-0004-0000-0300-00000F000000}"/>
    <hyperlink ref="C9" r:id="rId15" xr:uid="{00000000-0004-0000-0300-000010000000}"/>
    <hyperlink ref="C10" r:id="rId16" xr:uid="{00000000-0004-0000-0300-000011000000}"/>
    <hyperlink ref="C27" r:id="rId17" xr:uid="{00000000-0004-0000-0300-000022000000}"/>
    <hyperlink ref="C26" r:id="rId18" xr:uid="{00000000-0004-0000-0300-000021000000}"/>
    <hyperlink ref="C25" r:id="rId19" xr:uid="{00000000-0004-0000-0300-000020000000}"/>
    <hyperlink ref="C24" r:id="rId20" xr:uid="{00000000-0004-0000-0300-00001F000000}"/>
    <hyperlink ref="C23" r:id="rId21" xr:uid="{00000000-0004-0000-0300-00001E000000}"/>
    <hyperlink ref="C22" r:id="rId22" xr:uid="{00000000-0004-0000-0300-00001D000000}"/>
    <hyperlink ref="C21" r:id="rId23" xr:uid="{00000000-0004-0000-0300-00001C000000}"/>
    <hyperlink ref="C20" r:id="rId24" xr:uid="{00000000-0004-0000-0300-00001B000000}"/>
    <hyperlink ref="C19" r:id="rId25" xr:uid="{00000000-0004-0000-0300-00001A000000}"/>
    <hyperlink ref="C18" r:id="rId26" xr:uid="{00000000-0004-0000-0300-000019000000}"/>
    <hyperlink ref="C17" r:id="rId27" xr:uid="{00000000-0004-0000-0300-000018000000}"/>
    <hyperlink ref="C16" r:id="rId28" xr:uid="{00000000-0004-0000-0300-000017000000}"/>
    <hyperlink ref="C15" r:id="rId29" xr:uid="{00000000-0004-0000-0300-000016000000}"/>
    <hyperlink ref="C14" r:id="rId30" xr:uid="{00000000-0004-0000-0300-000015000000}"/>
    <hyperlink ref="C13" r:id="rId31" xr:uid="{00000000-0004-0000-0300-000014000000}"/>
    <hyperlink ref="C12" r:id="rId32" xr:uid="{00000000-0004-0000-0300-000013000000}"/>
    <hyperlink ref="C11" r:id="rId33" xr:uid="{DE0B1562-912E-44F7-A351-DAFEB1307EA0}"/>
    <hyperlink ref="A16" r:id="rId34" xr:uid="{3AD50392-506D-4EA7-9295-D4079C39E8F0}"/>
    <hyperlink ref="A17" r:id="rId35" xr:uid="{95852066-FBB0-4D11-80A5-6B4D8D488A32}"/>
    <hyperlink ref="A26" r:id="rId36" xr:uid="{C980532C-0AEC-4EB3-8B5D-F13347CFBC95}"/>
  </hyperlinks>
  <pageMargins left="0.7" right="0.7" top="0.75" bottom="0.75" header="0.3" footer="0.3"/>
  <tableParts count="9">
    <tablePart r:id="rId37"/>
    <tablePart r:id="rId38"/>
    <tablePart r:id="rId39"/>
    <tablePart r:id="rId40"/>
    <tablePart r:id="rId41"/>
    <tablePart r:id="rId42"/>
    <tablePart r:id="rId43"/>
    <tablePart r:id="rId44"/>
    <tablePart r:id="rId4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B16913F85A2F42A062799BCD66DF0E" ma:contentTypeVersion="16" ma:contentTypeDescription="Create a new document." ma:contentTypeScope="" ma:versionID="49fb455725e5cad178febd2fc067c453">
  <xsd:schema xmlns:xsd="http://www.w3.org/2001/XMLSchema" xmlns:xs="http://www.w3.org/2001/XMLSchema" xmlns:p="http://schemas.microsoft.com/office/2006/metadata/properties" xmlns:ns2="89fb7b1c-aaad-4e7f-8ec6-1767741aaa3e" xmlns:ns3="47caa9a2-36a8-4491-a3dd-d500c46ea7ff" xmlns:ns4="31085c76-093c-4d89-9d92-a0788e39393e" targetNamespace="http://schemas.microsoft.com/office/2006/metadata/properties" ma:root="true" ma:fieldsID="a8ad0e903e0ebbd02b977e76f3f1f52f" ns2:_="" ns3:_="" ns4:_="">
    <xsd:import namespace="89fb7b1c-aaad-4e7f-8ec6-1767741aaa3e"/>
    <xsd:import namespace="47caa9a2-36a8-4491-a3dd-d500c46ea7ff"/>
    <xsd:import namespace="31085c76-093c-4d89-9d92-a0788e39393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DateTaken" minOccurs="0"/>
                <xsd:element ref="ns2:MediaServiceLocation" minOccurs="0"/>
                <xsd:element ref="ns2:MediaServiceAutoTags"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b7b1c-aaad-4e7f-8ec6-1767741aaa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1bb77d-8c7a-4546-8781-0ed649e7b1c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caa9a2-36a8-4491-a3dd-d500c46ea7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085c76-093c-4d89-9d92-a0788e39393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07be391-9cc5-4303-a273-dce2db29e5ce}" ma:internalName="TaxCatchAll" ma:showField="CatchAllData" ma:web="31085c76-093c-4d89-9d92-a0788e3939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1085c76-093c-4d89-9d92-a0788e39393e" xsi:nil="true"/>
    <lcf76f155ced4ddcb4097134ff3c332f xmlns="89fb7b1c-aaad-4e7f-8ec6-1767741aaa3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8A0950-D083-4FBB-B0AF-19EBCAE33E19}">
  <ds:schemaRefs>
    <ds:schemaRef ds:uri="http://schemas.microsoft.com/sharepoint/v3/contenttype/forms"/>
  </ds:schemaRefs>
</ds:datastoreItem>
</file>

<file path=customXml/itemProps2.xml><?xml version="1.0" encoding="utf-8"?>
<ds:datastoreItem xmlns:ds="http://schemas.openxmlformats.org/officeDocument/2006/customXml" ds:itemID="{56E579E7-6A96-46A4-98AE-C0F7A5B38B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fb7b1c-aaad-4e7f-8ec6-1767741aaa3e"/>
    <ds:schemaRef ds:uri="47caa9a2-36a8-4491-a3dd-d500c46ea7ff"/>
    <ds:schemaRef ds:uri="31085c76-093c-4d89-9d92-a0788e393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4A1FB6-43E1-43B2-B2EC-C5FD96025E4D}">
  <ds:schemaRefs>
    <ds:schemaRef ds:uri="http://www.w3.org/XML/1998/namespace"/>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purl.org/dc/dcmitype/"/>
    <ds:schemaRef ds:uri="47caa9a2-36a8-4491-a3dd-d500c46ea7ff"/>
    <ds:schemaRef ds:uri="89fb7b1c-aaad-4e7f-8ec6-1767741aaa3e"/>
    <ds:schemaRef ds:uri="http://purl.org/dc/elements/1.1/"/>
    <ds:schemaRef ds:uri="31085c76-093c-4d89-9d92-a0788e3939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Order Form</vt:lpstr>
      <vt:lpstr>Product Specification</vt:lpstr>
      <vt:lpstr>Product Information</vt:lpstr>
      <vt:lpstr>'Order Form'!Print_Titles</vt:lpstr>
    </vt:vector>
  </TitlesOfParts>
  <Company>SunSource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McCarthy</dc:creator>
  <cp:lastModifiedBy>Mary Pluta</cp:lastModifiedBy>
  <cp:lastPrinted>2018-09-11T15:48:35Z</cp:lastPrinted>
  <dcterms:created xsi:type="dcterms:W3CDTF">2007-04-12T14:57:38Z</dcterms:created>
  <dcterms:modified xsi:type="dcterms:W3CDTF">2023-02-23T20:23:13Z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0x01010061B16913F85A2F42A062799BCD66DF0E</vt:lpwstr>
  </property>
  <property fmtid="{D5CDD505-2E9C-101B-9397-08002B2CF9AE}" pid="3" name="MediaServiceImageTags">
    <vt:lpwstr/>
  </property>
</Properties>
</file>